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worksheets/sheet59.xml" ContentType="application/vnd.openxmlformats-officedocument.spreadsheetml.worksheet+xml"/>
  <Default Extension="vml" ContentType="application/vnd.openxmlformats-officedocument.vmlDrawing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xlsBook"/>
  <bookViews>
    <workbookView xWindow="930" yWindow="240" windowWidth="13665" windowHeight="8010" tabRatio="922" firstSheet="6" activeTab="7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r:id="rId7"/>
    <sheet name="Форма 3.2 | Т-ВО" sheetId="530" r:id="rId8"/>
    <sheet name="Форма 1.0.1 | Т-транс" sheetId="614" state="veryHidden" r:id="rId9"/>
    <sheet name="Форма 3.2 | Т-транс" sheetId="567" state="veryHidden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state="veryHidden" r:id="rId13"/>
    <sheet name="Форма 3.4 | Т-подкл" sheetId="566" state="veryHidden" r:id="rId14"/>
    <sheet name="Форма 1.0.1 | Форма 3.9" sheetId="622" r:id="rId15"/>
    <sheet name="Форма 3.9" sheetId="608" r:id="rId16"/>
    <sheet name="Форма 3.10" sheetId="610" state="veryHidden" r:id="rId17"/>
    <sheet name="Форма 1.0.2" sheetId="550" state="veryHidden" r:id="rId18"/>
    <sheet name="Сведения об изменении" sheetId="568" state="veryHidden" r:id="rId19"/>
    <sheet name="Форма 1.0.1 | Форма 3.10" sheetId="624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3.4 | Т-подкл'!$M$28</definedName>
    <definedName name="add_CT_2">'Форма 3.2 | Т-транс'!$M$28</definedName>
    <definedName name="add_CT_9">'Форма 3.4 | Т-подкл(инд)'!$M$28</definedName>
    <definedName name="add_MO_10">'Форма 3.4 | Т-подкл'!$M$29</definedName>
    <definedName name="add_MO_2">'Форма 3.2 | Т-транс'!$M$29</definedName>
    <definedName name="add_MO_9">'Форма 3.4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3.4 | Т-подкл'!$M$30</definedName>
    <definedName name="add_Rate_2">'Форма 3.2 | Т-транс'!$M$30</definedName>
    <definedName name="add_Rate_9">'Форма 3.4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3.2 | Т-ВО'!$M$35</definedName>
    <definedName name="add_Warm_2">'Форма 3.2 | Т-транс'!$M$27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3.2 | Т-ВО'!$M$18:$CH$35</definedName>
    <definedName name="checkCell_List06_1_double_date">'Форма 3.2 | Т-ВО'!$CI$18:$CI$35</definedName>
    <definedName name="checkCell_List06_1_unique_t">'Форма 3.2 | Т-ВО'!$M$18:$M$35</definedName>
    <definedName name="checkCell_List06_1_unique_t1">'Форма 3.2 | Т-ВО'!$CJ$18:$CJ$35</definedName>
    <definedName name="checkCell_List06_10">'Форма 3.4 | Т-подкл'!$M$19:$AL$30</definedName>
    <definedName name="checkCell_List06_10_double_date">'Форма 3.4 | Т-подкл'!$AM$19:$AM$30</definedName>
    <definedName name="checkCell_List06_10_plata1">'Форма 3.4 | Т-подкл'!$AC$15:$AD$30</definedName>
    <definedName name="checkCell_List06_10_plata2">'Форма 3.4 | Т-подкл'!$AE$15:$AF$30</definedName>
    <definedName name="checkCell_List06_10_unique">'Форма 3.4 | Т-подкл'!$AN$19:$AN$30</definedName>
    <definedName name="checkCell_List06_2">'Форма 3.2 | Т-транс'!$M$18:$W$30</definedName>
    <definedName name="checkCell_List06_2_double_date">'Форма 3.2 | Т-транс'!$X$18:$X$30</definedName>
    <definedName name="checkCell_List06_2_unique_t">'Форма 3.2 | Т-транс'!$M$18:$M$30</definedName>
    <definedName name="checkCell_List06_2_unique_t1">'Форма 3.2 | Т-транс'!$Y$18:$Y$30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3.9'!$D$10:$G$19</definedName>
    <definedName name="checkCells_List05_1">'Форма 1.0.1 | Т-ВО'!$F$7:$I$13</definedName>
    <definedName name="checkCells_List05_10">'Форма 1.0.1 | Т-подкл'!$F$7:$I$17</definedName>
    <definedName name="checkCells_List05_11">'Форма 1.0.1 | Форма 3.9'!$F$7:$I$13</definedName>
    <definedName name="checkCells_List05_2">'Форма 1.0.1 | Т-транс'!$F$7:$I$17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3.9'!$F$12:$G$19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et_union_hor!$O$29:$CG$33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et_union_hor!$CG$29:$CG$41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REESTR_MO!$A$2:$D$381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Т-ВО'!$O$18:$O$35</definedName>
    <definedName name="List06_1_MC2">'Форма 3.2 | Т-ВО'!$CG$18:$CG$35</definedName>
    <definedName name="List06_1_note">'Форма 3.2 | Т-ВО'!$CH$18:$CH$35</definedName>
    <definedName name="List06_1_Period">'Форма 3.2 | Т-ВО'!$O$18:$U$35</definedName>
    <definedName name="List06_10_DP">'Форма 3.4 | Т-подкл'!$12:$12</definedName>
    <definedName name="List06_10_flagDS">'Форма 3.4 | Т-подкл'!$Y$18:$Y$30</definedName>
    <definedName name="List06_10_flagTN">'Форма 3.4 | Т-подкл'!$Q$18:$T$30</definedName>
    <definedName name="List06_10_flagTS">'Форма 3.4 | Т-подкл'!$U$18:$X$30</definedName>
    <definedName name="List06_10_MC2">'Форма 3.4 | Т-подкл'!$AK$19:$AK$30</definedName>
    <definedName name="List06_10_note">'Форма 3.4 | Т-подкл'!$AL$19:$AL$30</definedName>
    <definedName name="List06_10_Period">'Форма 3.4 | Т-подкл'!$AC$19:$AJ$30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Т-транс'!$O$18:$O$30</definedName>
    <definedName name="List06_2_MC2">'Форма 3.2 | Т-транс'!$V$18:$V$30</definedName>
    <definedName name="List06_2_note">'Форма 3.2 | Т-транс'!$W$18:$W$30</definedName>
    <definedName name="List06_2_Period">'Форма 3.2 | Т-транс'!$O$18:$U$30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3.9'!$F$12:$F$19</definedName>
    <definedName name="List11_note">'Форма 3.9'!$G$10:$G$19</definedName>
    <definedName name="List12_Date">'Форма 3.10'!$G$11</definedName>
    <definedName name="List12_GroundMaterials_1">'Форма 3.10'!$H$11:$H$32</definedName>
    <definedName name="List12_note">'Форма 3.10'!$I$10:$I$32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3.9'!$E$12:$E$16</definedName>
    <definedName name="pCng_List11_2">'Форма 3.9'!$E$18:$E$19</definedName>
    <definedName name="pCng_List12_1">'Форма 3.10'!$E$15:$E$16</definedName>
    <definedName name="pCng_List12_2">'Форма 3.10'!$E$18:$E$19</definedName>
    <definedName name="pCng_List12_6">'Форма 3.10'!$E$31:$E$32</definedName>
    <definedName name="pDbl_List12_5">'Форма 3.10'!$G$28:$G$29</definedName>
    <definedName name="pDbl_List12_5_copy">'Форма 3.10'!$L$28:$L$29</definedName>
    <definedName name="pDbl_List12_5_copy2">'Форма 3.10'!$K$28:$K$29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3.2 | Т-ВО'!$I$18:$K$35</definedName>
    <definedName name="pDel_List06_10_3">'Форма 3.4 | Т-подкл'!$R$19:$R$30</definedName>
    <definedName name="pDel_List06_10_4">'Форма 3.4 | Т-подкл'!$V$19:$V$30</definedName>
    <definedName name="pDel_List06_10_5">'Форма 3.4 | Т-подкл'!$Z$19:$Z$30</definedName>
    <definedName name="pDel_List06_10_6">'Форма 3.4 | Т-подкл'!$K$19:$K$30</definedName>
    <definedName name="pDel_List06_10_7">'Форма 3.4 | Т-подкл'!$N$18:$N$30</definedName>
    <definedName name="pDel_List06_2_1">'Форма 3.2 | Т-транс'!$I$18:$K$30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3.9'!$C$12:$C$16</definedName>
    <definedName name="pDel_List11_2">'Форма 3.9'!$C$18:$C$19</definedName>
    <definedName name="pDel_List12_1">'Форма 3.10'!$C$15:$C$16</definedName>
    <definedName name="pDel_List12_2">'Форма 3.10'!$C$18:$C$19</definedName>
    <definedName name="pDel_List12_3">'Форма 3.10'!$C$22:$C$23</definedName>
    <definedName name="pDel_List12_4">'Форма 3.10'!$C$25:$C$26</definedName>
    <definedName name="pDel_List12_5">'Форма 3.10'!$C$28:$C$29</definedName>
    <definedName name="pDel_List12_6">'Форма 3.10'!$C$31:$C$32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3.2 | Т-ВО'!$CG$14:$CG$35</definedName>
    <definedName name="pIns_List06_10_Period">'Форма 3.4 | Т-подкл'!$AK$15:$AK$30</definedName>
    <definedName name="pIns_List06_2_Period">'Форма 3.2 | Т-транс'!$V$14:$V$30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3.9'!$E$16</definedName>
    <definedName name="pIns_List11_2">'Форма 3.9'!$E$19</definedName>
    <definedName name="pIns_List12_1">'Форма 3.10'!$E$16</definedName>
    <definedName name="pIns_List12_2">'Форма 3.10'!$E$19</definedName>
    <definedName name="pIns_List12_3">'Форма 3.10'!$E$23</definedName>
    <definedName name="pIns_List12_4">'Форма 3.10'!$E$26</definedName>
    <definedName name="pIns_List12_5">'Форма 3.10'!$E$29</definedName>
    <definedName name="pIns_List12_6">'Форма 3.10'!$E$32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REESTR_ORG!$A$2:$J$275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24519"/>
</workbook>
</file>

<file path=xl/calcChain.xml><?xml version="1.0" encoding="utf-8"?>
<calcChain xmlns="http://schemas.openxmlformats.org/spreadsheetml/2006/main">
  <c r="A217" i="612"/>
  <c r="A218"/>
  <c r="A215"/>
  <c r="A216"/>
  <c r="A213"/>
  <c r="A214"/>
  <c r="M7" i="530"/>
  <c r="O7"/>
  <c r="M8"/>
  <c r="O8"/>
  <c r="M9"/>
  <c r="O9"/>
  <c r="O10"/>
  <c r="N17"/>
  <c r="O17" s="1"/>
  <c r="P17" s="1"/>
  <c r="Q17" s="1"/>
  <c r="R17" s="1"/>
  <c r="S17" s="1"/>
  <c r="U17" s="1"/>
  <c r="V17" s="1"/>
  <c r="W17" s="1"/>
  <c r="X17" s="1"/>
  <c r="Y17" s="1"/>
  <c r="Z17" s="1"/>
  <c r="AB17" s="1"/>
  <c r="AC17" s="1"/>
  <c r="AD17" s="1"/>
  <c r="AE17" s="1"/>
  <c r="AF17" s="1"/>
  <c r="AG17" s="1"/>
  <c r="AI17" s="1"/>
  <c r="AJ17" s="1"/>
  <c r="AK17" s="1"/>
  <c r="AL17" s="1"/>
  <c r="AM17" s="1"/>
  <c r="AN17" s="1"/>
  <c r="AP17" s="1"/>
  <c r="AQ17" s="1"/>
  <c r="AR17" s="1"/>
  <c r="AS17" s="1"/>
  <c r="AT17" s="1"/>
  <c r="AU17" s="1"/>
  <c r="AW17" s="1"/>
  <c r="AX17" s="1"/>
  <c r="AY17" s="1"/>
  <c r="AZ17" s="1"/>
  <c r="BA17" s="1"/>
  <c r="BB17" s="1"/>
  <c r="BD17" s="1"/>
  <c r="BE17" s="1"/>
  <c r="BF17" s="1"/>
  <c r="BG17" s="1"/>
  <c r="BH17" s="1"/>
  <c r="BI17" s="1"/>
  <c r="BK17" s="1"/>
  <c r="BL17" s="1"/>
  <c r="BM17" s="1"/>
  <c r="BN17" s="1"/>
  <c r="BO17" s="1"/>
  <c r="BP17" s="1"/>
  <c r="BR17" s="1"/>
  <c r="BS17" s="1"/>
  <c r="BT17" s="1"/>
  <c r="BU17" s="1"/>
  <c r="BV17" s="1"/>
  <c r="BW17" s="1"/>
  <c r="BY17" s="1"/>
  <c r="BZ17" s="1"/>
  <c r="CA17" s="1"/>
  <c r="CB17" s="1"/>
  <c r="CC17" s="1"/>
  <c r="CD17" s="1"/>
  <c r="CF17" s="1"/>
  <c r="CG17" s="1"/>
  <c r="CH17" s="1"/>
  <c r="L18"/>
  <c r="O18"/>
  <c r="L19"/>
  <c r="L20"/>
  <c r="L21"/>
  <c r="L22"/>
  <c r="CK23"/>
  <c r="CJ22"/>
  <c r="L23"/>
  <c r="Q24"/>
  <c r="X24"/>
  <c r="AE24"/>
  <c r="AL24"/>
  <c r="AS24"/>
  <c r="AZ24"/>
  <c r="BG24"/>
  <c r="BN24"/>
  <c r="BU24"/>
  <c r="CB24"/>
  <c r="CI23"/>
  <c r="L26"/>
  <c r="CK27"/>
  <c r="CJ26"/>
  <c r="L27"/>
  <c r="Q28"/>
  <c r="X28"/>
  <c r="AE28"/>
  <c r="AL28"/>
  <c r="AS28"/>
  <c r="AZ28"/>
  <c r="BG28"/>
  <c r="BN28"/>
  <c r="BU28"/>
  <c r="CB28"/>
  <c r="CI27"/>
  <c r="L30"/>
  <c r="CK31"/>
  <c r="CJ30"/>
  <c r="L31"/>
  <c r="Q32"/>
  <c r="X32"/>
  <c r="AE32"/>
  <c r="AL32"/>
  <c r="AS32"/>
  <c r="AZ32"/>
  <c r="BG32"/>
  <c r="BN32"/>
  <c r="BU32"/>
  <c r="CB32"/>
  <c r="CI31"/>
  <c r="A1" i="612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CB35" i="471"/>
  <c r="BU35"/>
  <c r="BN35"/>
  <c r="BG35"/>
  <c r="AZ35"/>
  <c r="AS35"/>
  <c r="AL35"/>
  <c r="AE35"/>
  <c r="X35"/>
  <c r="H12" i="624" l="1"/>
  <c r="H11"/>
  <c r="H9"/>
  <c r="H8"/>
  <c r="H7"/>
  <c r="H12" i="622"/>
  <c r="H9"/>
  <c r="H8"/>
  <c r="H12" i="613"/>
  <c r="H9"/>
  <c r="H8"/>
  <c r="R14" i="601"/>
  <c r="H13" i="624" s="1"/>
  <c r="R13" i="601"/>
  <c r="R12"/>
  <c r="P12"/>
  <c r="F13" i="624"/>
  <c r="F12"/>
  <c r="F11"/>
  <c r="F10"/>
  <c r="F9"/>
  <c r="F8"/>
  <c r="M14" i="601"/>
  <c r="M12"/>
  <c r="M13"/>
  <c r="H13" i="613" l="1"/>
  <c r="H13" i="622"/>
  <c r="M9" i="566"/>
  <c r="M8"/>
  <c r="M9" i="598"/>
  <c r="M8"/>
  <c r="M9" i="567"/>
  <c r="M8"/>
  <c r="B2" i="525"/>
  <c r="B3"/>
  <c r="N10" i="566" l="1"/>
  <c r="N9"/>
  <c r="N8"/>
  <c r="N7"/>
  <c r="M7"/>
  <c r="N10" i="598"/>
  <c r="N9"/>
  <c r="N8"/>
  <c r="N7"/>
  <c r="M7"/>
  <c r="O10" i="567"/>
  <c r="O9"/>
  <c r="O8"/>
  <c r="O7"/>
  <c r="M7"/>
  <c r="F29" i="205" l="1"/>
  <c r="E29"/>
  <c r="H292" i="471"/>
  <c r="E284"/>
  <c r="E279"/>
  <c r="R259"/>
  <c r="R254"/>
  <c r="R249"/>
  <c r="P249"/>
  <c r="M244"/>
  <c r="AF185"/>
  <c r="AN184"/>
  <c r="AG170"/>
  <c r="AO169"/>
  <c r="Q155"/>
  <c r="Z154"/>
  <c r="Q138"/>
  <c r="Z137"/>
  <c r="Q121"/>
  <c r="Z120"/>
  <c r="AF101"/>
  <c r="V100"/>
  <c r="AF99"/>
  <c r="AE98"/>
  <c r="V98"/>
  <c r="Q83"/>
  <c r="Z82"/>
  <c r="Q67"/>
  <c r="Z66"/>
  <c r="Q51"/>
  <c r="Z50"/>
  <c r="Q35"/>
  <c r="CK34"/>
  <c r="M12" i="550"/>
  <c r="H11" i="622"/>
  <c r="H7"/>
  <c r="AF23" i="566"/>
  <c r="AN22"/>
  <c r="N18"/>
  <c r="Q18" s="1"/>
  <c r="U18" s="1"/>
  <c r="AA18" s="1"/>
  <c r="AB18" s="1"/>
  <c r="AC18" s="1"/>
  <c r="AD18" s="1"/>
  <c r="AE18" s="1"/>
  <c r="AF18" s="1"/>
  <c r="AG18" s="1"/>
  <c r="AH18" s="1"/>
  <c r="AI18" s="1"/>
  <c r="AJ18" s="1"/>
  <c r="H11" i="618"/>
  <c r="H7"/>
  <c r="AG23" i="598"/>
  <c r="AO22"/>
  <c r="N18"/>
  <c r="R18" s="1"/>
  <c r="V18" s="1"/>
  <c r="AB18" s="1"/>
  <c r="AC18" s="1"/>
  <c r="AD18" s="1"/>
  <c r="AE18" s="1"/>
  <c r="AF18" s="1"/>
  <c r="AG18" s="1"/>
  <c r="AH18" s="1"/>
  <c r="AI18" s="1"/>
  <c r="AJ18" s="1"/>
  <c r="AK18" s="1"/>
  <c r="H11" i="617"/>
  <c r="H7"/>
  <c r="Q24" i="567"/>
  <c r="Z23"/>
  <c r="N17"/>
  <c r="O17" s="1"/>
  <c r="P17" s="1"/>
  <c r="Q17" s="1"/>
  <c r="R17" s="1"/>
  <c r="S17" s="1"/>
  <c r="U17" s="1"/>
  <c r="V17" s="1"/>
  <c r="W17" s="1"/>
  <c r="H11" i="614"/>
  <c r="H7"/>
  <c r="H11" i="613"/>
  <c r="H7"/>
  <c r="L21" i="566"/>
  <c r="L22" i="598"/>
  <c r="L20" i="566"/>
  <c r="F8" i="614"/>
  <c r="L19" i="598"/>
  <c r="F10" i="614"/>
  <c r="F12" i="618"/>
  <c r="L21" i="567"/>
  <c r="F8" i="613"/>
  <c r="F11"/>
  <c r="F8" i="622"/>
  <c r="F13" i="617"/>
  <c r="L23" i="567"/>
  <c r="F12" i="614"/>
  <c r="L18" i="567"/>
  <c r="L22" i="566"/>
  <c r="F13" i="614"/>
  <c r="F12" i="613"/>
  <c r="F8" i="617"/>
  <c r="F10" i="622"/>
  <c r="L19" i="567"/>
  <c r="F11" i="618"/>
  <c r="E2" i="437"/>
  <c r="F10" i="617"/>
  <c r="X23" i="567"/>
  <c r="Y22"/>
  <c r="F11" i="617"/>
  <c r="L20" i="598"/>
  <c r="E3" i="437"/>
  <c r="F12" i="622"/>
  <c r="F9" i="613"/>
  <c r="F10"/>
  <c r="F11" i="614"/>
  <c r="L20" i="567"/>
  <c r="F11" i="622"/>
  <c r="L22" i="567"/>
  <c r="F9" i="622"/>
  <c r="F9" i="618"/>
  <c r="F13"/>
  <c r="F8"/>
  <c r="L21" i="598"/>
  <c r="F12" i="617"/>
  <c r="F13" i="613"/>
  <c r="F10" i="618"/>
  <c r="L19" i="566"/>
  <c r="F9" i="617"/>
  <c r="F13" i="622"/>
  <c r="F9" i="614"/>
  <c r="L29" i="471"/>
  <c r="L62"/>
  <c r="X137"/>
  <c r="L184"/>
  <c r="F292"/>
  <c r="L61"/>
  <c r="AC98"/>
  <c r="L49"/>
  <c r="L33"/>
  <c r="L169"/>
  <c r="L181"/>
  <c r="L167"/>
  <c r="Y153"/>
  <c r="L30"/>
  <c r="L77"/>
  <c r="F291"/>
  <c r="L46"/>
  <c r="M259"/>
  <c r="X66"/>
  <c r="L168"/>
  <c r="Y49"/>
  <c r="X50"/>
  <c r="L80"/>
  <c r="F289"/>
  <c r="L182"/>
  <c r="L81"/>
  <c r="L78"/>
  <c r="L64"/>
  <c r="AD97"/>
  <c r="M249"/>
  <c r="CJ33"/>
  <c r="CI34"/>
  <c r="L47"/>
  <c r="AC100"/>
  <c r="Y65"/>
  <c r="L82"/>
  <c r="Y119"/>
  <c r="L48"/>
  <c r="M254"/>
  <c r="L32"/>
  <c r="X154"/>
  <c r="Y136"/>
  <c r="L183"/>
  <c r="X120"/>
  <c r="L65"/>
  <c r="L50"/>
  <c r="F290"/>
  <c r="X82"/>
  <c r="F294"/>
  <c r="Y81"/>
  <c r="L66"/>
  <c r="L34"/>
  <c r="L31"/>
  <c r="L63"/>
  <c r="F293"/>
  <c r="L166"/>
  <c r="L79"/>
  <c r="L45"/>
  <c r="AN169"/>
  <c r="AM22" i="566"/>
  <c r="AN22" i="598"/>
  <c r="AM184" i="471"/>
</calcChain>
</file>

<file path=xl/sharedStrings.xml><?xml version="1.0" encoding="utf-8"?>
<sst xmlns="http://schemas.openxmlformats.org/spreadsheetml/2006/main" count="4863" uniqueCount="2424">
  <si>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</si>
  <si>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</si>
  <si>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</si>
  <si>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</si>
  <si>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</si>
  <si>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</si>
  <si>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</si>
  <si>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</si>
  <si>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</si>
  <si>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</si>
  <si>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</si>
  <si>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</si>
  <si>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</si>
  <si>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</si>
  <si>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</si>
  <si>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</si>
  <si>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</si>
  <si>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</si>
  <si>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</si>
  <si>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</si>
  <si>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</si>
  <si>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</si>
  <si>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</si>
  <si>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</si>
  <si>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</si>
  <si>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</si>
  <si>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</si>
  <si>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</si>
  <si>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</si>
  <si>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</si>
  <si>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</si>
  <si>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</si>
  <si>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</si>
  <si>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</si>
  <si>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</si>
  <si>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</si>
  <si>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</si>
  <si>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</si>
  <si>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</si>
  <si>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</si>
  <si>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</si>
  <si>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</si>
  <si>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</si>
  <si>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</si>
  <si>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</si>
  <si>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</si>
  <si>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</si>
  <si>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</si>
  <si>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</si>
  <si>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</si>
  <si>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</si>
  <si>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</si>
  <si>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</si>
  <si>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</si>
  <si>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</si>
  <si>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</si>
  <si>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</si>
  <si>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</si>
  <si>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</si>
  <si>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</si>
  <si>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</si>
  <si>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</si>
  <si>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</si>
  <si>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</si>
  <si>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</si>
  <si>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</si>
  <si>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</si>
  <si>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</si>
  <si>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</si>
  <si>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</si>
  <si>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</si>
  <si>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</si>
  <si>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</si>
  <si>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</si>
  <si>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</si>
  <si>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</si>
  <si>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</si>
  <si>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</si>
  <si>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</si>
  <si>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</si>
  <si>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</si>
  <si>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</si>
  <si>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</si>
  <si>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</si>
  <si>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</si>
  <si>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</si>
  <si>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</si>
  <si>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</si>
  <si>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</si>
  <si>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</si>
  <si>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</si>
  <si>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</si>
  <si>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</si>
  <si>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</si>
  <si>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</si>
  <si>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</si>
  <si>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</si>
  <si>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</si>
  <si>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</si>
  <si>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</si>
  <si>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</si>
  <si>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</si>
  <si>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</si>
  <si>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</si>
  <si>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</si>
  <si>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</si>
  <si>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</si>
  <si>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</si>
  <si>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</si>
  <si>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</si>
  <si>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</si>
  <si>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</si>
  <si>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</si>
  <si>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</si>
  <si>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</si>
  <si>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</si>
  <si>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</si>
  <si>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</si>
  <si>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</si>
  <si>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</si>
  <si>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</si>
  <si>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</si>
  <si>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</si>
  <si>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</si>
  <si>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</si>
  <si>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</si>
  <si>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</si>
  <si>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</si>
  <si>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</si>
  <si>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</si>
  <si>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</si>
  <si>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</si>
  <si>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</si>
  <si>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</si>
  <si>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</si>
  <si>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</si>
  <si>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</si>
  <si>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</si>
  <si>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</si>
  <si>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</si>
  <si>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</si>
  <si>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</si>
  <si>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</si>
  <si>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</si>
  <si>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</si>
  <si>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</si>
  <si>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</si>
  <si>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</si>
  <si>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</si>
  <si>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</si>
  <si>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</si>
  <si>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</si>
  <si>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</si>
  <si>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</si>
  <si>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</si>
  <si>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</si>
  <si>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</si>
  <si>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</si>
  <si>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</si>
  <si>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</si>
  <si>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</si>
  <si>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</si>
  <si>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</si>
  <si>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</si>
  <si>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</si>
  <si>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</si>
  <si>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</si>
  <si>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</si>
  <si>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</si>
  <si>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</si>
  <si>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</si>
  <si>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</si>
  <si>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</si>
  <si>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</si>
  <si>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</si>
  <si>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</si>
  <si>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</si>
  <si>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</si>
  <si>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</si>
  <si>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</si>
  <si>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</si>
  <si>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</si>
  <si>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</si>
  <si>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</si>
  <si>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</si>
  <si>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</si>
  <si>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</si>
  <si>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</si>
  <si>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</si>
  <si>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</si>
  <si>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</si>
  <si>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</si>
  <si>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</si>
  <si>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</si>
  <si>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</si>
  <si>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</si>
  <si>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</si>
  <si>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</si>
  <si>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</si>
  <si>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</si>
  <si>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</si>
  <si>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</si>
  <si>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</si>
  <si>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</si>
  <si>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</si>
  <si>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</si>
  <si>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</si>
  <si>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</si>
  <si>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</si>
  <si>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</si>
  <si>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</si>
  <si>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</si>
  <si>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</si>
  <si>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</si>
  <si>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</si>
  <si>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</si>
  <si>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</si>
  <si>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</si>
  <si>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</si>
  <si>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</si>
  <si>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</si>
  <si>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</si>
  <si>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</si>
  <si>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</si>
  <si>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</si>
  <si>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</si>
  <si>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</si>
  <si>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</si>
  <si>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</si>
  <si>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</si>
  <si>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</si>
  <si>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</si>
  <si>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</si>
  <si>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</si>
  <si>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</si>
  <si>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</si>
  <si>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</si>
  <si>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</si>
  <si>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</si>
  <si>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</si>
  <si>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</si>
  <si>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</si>
  <si>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</si>
  <si>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</si>
  <si>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</si>
  <si>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</si>
  <si>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</si>
  <si>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</si>
  <si>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</si>
  <si>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</si>
  <si>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</si>
  <si>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</si>
  <si>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</si>
  <si>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</si>
  <si>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</si>
  <si>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</si>
  <si>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</si>
  <si>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</si>
  <si>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</si>
  <si>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</si>
  <si>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</si>
  <si>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</si>
  <si>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</si>
  <si>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</si>
  <si>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</si>
  <si>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</si>
  <si>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</si>
  <si>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</si>
  <si>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</si>
  <si>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</si>
  <si>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</si>
  <si>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</si>
  <si>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</si>
  <si>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</si>
  <si>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</si>
  <si>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</si>
  <si>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</si>
  <si>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</si>
  <si>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</si>
  <si>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</si>
  <si>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</si>
  <si>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</si>
  <si>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</si>
  <si>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</si>
  <si>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</si>
  <si>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</si>
  <si>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</si>
  <si>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</si>
  <si>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</si>
  <si>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</si>
  <si>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</si>
  <si>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</si>
  <si>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</si>
  <si>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</si>
  <si>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</si>
  <si>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</si>
  <si>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</si>
  <si>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</si>
  <si>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</si>
  <si>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</si>
  <si>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</si>
  <si>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</si>
  <si>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</si>
  <si>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</si>
  <si>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</si>
  <si>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</si>
  <si>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</si>
  <si>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</si>
  <si>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</si>
  <si>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</si>
  <si>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</si>
  <si>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</si>
  <si>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</si>
  <si>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</si>
  <si>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</si>
  <si>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</si>
  <si>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</si>
  <si>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</si>
  <si>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</si>
  <si>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</si>
  <si>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</si>
  <si>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</si>
  <si>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</si>
  <si>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</si>
  <si>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</si>
  <si>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</si>
  <si>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</si>
  <si>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</si>
  <si>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</si>
  <si>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</si>
  <si>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</si>
  <si>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</si>
  <si>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</si>
  <si>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</si>
  <si>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</si>
  <si>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</si>
  <si>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</si>
  <si>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</si>
  <si>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</si>
  <si>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</si>
  <si>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</si>
  <si>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</si>
  <si>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</si>
  <si>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</si>
  <si>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</si>
  <si>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</si>
  <si>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</si>
  <si>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</si>
  <si>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</si>
  <si>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</si>
  <si>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</si>
  <si>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</si>
  <si>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</si>
  <si>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</si>
  <si>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</si>
  <si>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</si>
  <si>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</si>
  <si>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</si>
  <si>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</si>
  <si>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</si>
  <si>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</si>
  <si>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</si>
  <si>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</si>
  <si>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</si>
  <si>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</si>
  <si>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</si>
  <si>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</si>
  <si>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</si>
  <si>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</si>
  <si>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</si>
  <si>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</si>
  <si>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</si>
  <si>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</si>
  <si>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</si>
  <si>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</si>
  <si>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</si>
  <si>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</si>
  <si>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</si>
  <si>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</si>
  <si>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</si>
  <si>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</si>
  <si>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</si>
  <si>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</si>
  <si>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</si>
  <si>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</si>
  <si>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</si>
  <si>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</si>
  <si>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</si>
  <si>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</si>
  <si>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</si>
  <si>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</si>
  <si>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</si>
  <si>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</si>
  <si>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</si>
  <si>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</si>
  <si>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</si>
  <si>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</si>
  <si>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</si>
  <si>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</si>
  <si>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</si>
  <si>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</si>
  <si>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</si>
  <si>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</si>
  <si>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</si>
  <si>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</si>
  <si>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</si>
  <si>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</si>
  <si>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</si>
  <si>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</si>
  <si>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</si>
  <si>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</si>
  <si>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</si>
  <si>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</si>
  <si>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</si>
  <si>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</si>
  <si>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</si>
  <si>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</si>
  <si>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</si>
  <si>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</si>
  <si>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</si>
  <si>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</si>
  <si>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</si>
  <si>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</si>
  <si>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</si>
  <si>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</si>
  <si>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</si>
  <si>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</si>
  <si>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</si>
  <si>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</si>
  <si>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</si>
  <si>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</si>
  <si>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</si>
  <si>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</si>
  <si>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</si>
  <si>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</si>
  <si>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</si>
  <si>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</si>
  <si>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</si>
  <si>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</si>
  <si>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</si>
  <si>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</si>
  <si>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</si>
  <si>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</si>
  <si>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</si>
  <si>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</si>
  <si>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</si>
  <si>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</si>
  <si>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</si>
  <si>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</si>
  <si>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</si>
  <si>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</si>
  <si>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</si>
  <si>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</si>
  <si>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</si>
  <si>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</si>
  <si>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</si>
  <si>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</si>
  <si>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</si>
  <si>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</si>
  <si>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</si>
  <si>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</si>
  <si>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</si>
  <si>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</si>
  <si>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</si>
  <si>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</si>
  <si>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</si>
  <si>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</si>
  <si>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</si>
  <si>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</si>
  <si>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</si>
  <si>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</si>
  <si>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</si>
  <si>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</si>
  <si>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</si>
  <si>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</si>
  <si>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</si>
  <si>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</si>
  <si>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</si>
  <si>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</si>
  <si>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</si>
  <si>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</si>
  <si>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</si>
  <si>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</si>
  <si>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</si>
  <si>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</si>
  <si>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</si>
  <si>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</si>
  <si>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</si>
  <si>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</si>
  <si>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</si>
  <si>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</si>
  <si>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</si>
  <si>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</si>
  <si>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</si>
  <si>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</si>
  <si>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</si>
  <si>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</si>
  <si>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</si>
  <si>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</si>
  <si>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</si>
  <si>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</si>
  <si>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</si>
  <si>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</si>
  <si>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население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</si>
  <si>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</si>
  <si>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</si>
  <si>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</si>
  <si>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</si>
  <si>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</si>
  <si>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</si>
  <si>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</si>
  <si>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</si>
  <si>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</si>
  <si>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</si>
  <si>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</si>
  <si>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</si>
  <si>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</si>
  <si>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</si>
  <si>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</si>
  <si>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</si>
  <si>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</si>
  <si>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</si>
  <si>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</si>
  <si>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</si>
  <si>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</si>
  <si>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</si>
  <si>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</si>
  <si>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</si>
  <si>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</si>
  <si>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</si>
  <si>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</si>
  <si>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</si>
  <si>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</si>
  <si>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</si>
  <si>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</si>
  <si>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</si>
  <si>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</si>
  <si>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</si>
  <si>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</si>
  <si>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</si>
  <si>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</si>
  <si>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</si>
  <si>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</si>
  <si>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</si>
  <si>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</si>
  <si>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</si>
  <si>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</si>
  <si>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</si>
  <si>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</si>
  <si>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</si>
  <si>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</si>
  <si>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</si>
  <si>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</si>
  <si>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</si>
  <si>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</si>
  <si>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</si>
  <si>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</si>
  <si>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</si>
  <si>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</si>
  <si>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</si>
  <si>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</si>
  <si>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</si>
  <si>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</si>
  <si>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</si>
  <si>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</si>
  <si>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</si>
  <si>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</si>
  <si>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</si>
  <si>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</si>
  <si>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</si>
  <si>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</si>
  <si>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</si>
  <si>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</si>
  <si>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</si>
  <si>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</si>
  <si>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</si>
  <si>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</si>
  <si>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</si>
  <si>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</si>
  <si>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</si>
  <si>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</si>
  <si>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</si>
  <si>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</si>
  <si>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</si>
  <si>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</si>
  <si>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</si>
  <si>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</si>
  <si>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</si>
  <si>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</si>
  <si>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</si>
  <si>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</si>
  <si>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</si>
  <si>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</si>
  <si>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</si>
  <si>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</si>
  <si>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</si>
  <si>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</si>
  <si>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</si>
  <si>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</si>
  <si>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</si>
  <si>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</si>
  <si>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</si>
  <si>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</si>
  <si>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</si>
  <si>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</si>
  <si>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</si>
  <si>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</si>
  <si>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</si>
  <si>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</si>
  <si>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</si>
  <si>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</si>
  <si>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</si>
  <si>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</si>
  <si>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</si>
  <si>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</si>
  <si>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</si>
  <si>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</si>
  <si>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</si>
  <si>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</si>
  <si>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</si>
  <si>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</si>
  <si>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</si>
  <si>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</si>
  <si>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</si>
  <si>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</si>
  <si>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</si>
  <si>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</si>
  <si>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</si>
  <si>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</si>
  <si>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</si>
  <si>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</si>
  <si>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</si>
  <si>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</si>
  <si>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</si>
  <si>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</si>
  <si>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</si>
  <si>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</si>
  <si>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</si>
  <si>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</si>
  <si>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</si>
  <si>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</si>
  <si>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</si>
  <si>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</si>
  <si>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</si>
  <si>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</si>
  <si>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</si>
  <si>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</si>
  <si>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</si>
  <si>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</si>
  <si>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</si>
  <si>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</si>
  <si>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</si>
  <si>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</si>
  <si>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</si>
  <si>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</si>
  <si>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</si>
  <si>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</si>
  <si>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</si>
  <si>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</si>
  <si>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</si>
  <si>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</si>
  <si>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</si>
  <si>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</si>
  <si>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</si>
  <si>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</si>
  <si>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</si>
  <si>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</si>
  <si>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</si>
  <si>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</si>
  <si>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</si>
  <si>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</si>
  <si>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</si>
  <si>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</si>
  <si>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</si>
  <si>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</si>
  <si>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</si>
  <si>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</si>
  <si>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</si>
  <si>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</si>
  <si>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</si>
  <si>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</si>
  <si>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</si>
  <si>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</si>
  <si>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</si>
  <si>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</si>
  <si>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</si>
  <si>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</si>
  <si>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</si>
  <si>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</si>
  <si>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</si>
  <si>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</si>
  <si>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</si>
  <si>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</si>
  <si>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</si>
  <si>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</si>
  <si>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</si>
  <si>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</si>
  <si>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</si>
  <si>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</si>
  <si>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</si>
  <si>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</si>
  <si>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</si>
  <si>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</si>
  <si>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Нет доступных обновлений для отчёта с кодом FAS.JKH.OPEN.INFO.PRICE.VO!</t>
  </si>
  <si>
    <t>19.12.2018</t>
  </si>
  <si>
    <t>Ардатовский муниципальный район</t>
  </si>
  <si>
    <t>22602000</t>
  </si>
  <si>
    <t>Кужендеевский сельсовет</t>
  </si>
  <si>
    <t>22602424</t>
  </si>
  <si>
    <t>Личадеевский сельсовет</t>
  </si>
  <si>
    <t>22602428</t>
  </si>
  <si>
    <t>Михеевский сельсовет</t>
  </si>
  <si>
    <t>22602432</t>
  </si>
  <si>
    <t>Рабочий поселок Ардатов</t>
  </si>
  <si>
    <t>22602151</t>
  </si>
  <si>
    <t>Рабочий поселок Мухтолово</t>
  </si>
  <si>
    <t>22602155</t>
  </si>
  <si>
    <t>Саконский сельсовет</t>
  </si>
  <si>
    <t>22602436</t>
  </si>
  <si>
    <t>Стексовский сельсовет</t>
  </si>
  <si>
    <t>22602440</t>
  </si>
  <si>
    <t>Хрипуновский сельсовет</t>
  </si>
  <si>
    <t>22602444</t>
  </si>
  <si>
    <t>Арзамасский муниципальный район</t>
  </si>
  <si>
    <t>22603000</t>
  </si>
  <si>
    <t>Абрамовский сельсовет</t>
  </si>
  <si>
    <t>22603404</t>
  </si>
  <si>
    <t>Балахонихинский сельсовет</t>
  </si>
  <si>
    <t>22603408</t>
  </si>
  <si>
    <t>Бебяевский сельсовет</t>
  </si>
  <si>
    <t>22603456</t>
  </si>
  <si>
    <t>Березовский сельсовет</t>
  </si>
  <si>
    <t>22603410</t>
  </si>
  <si>
    <t>Большетумановский сельсовет</t>
  </si>
  <si>
    <t>22603412</t>
  </si>
  <si>
    <t>Кирилловский сельсовет</t>
  </si>
  <si>
    <t>22603424</t>
  </si>
  <si>
    <t>Красносельский сельсовет</t>
  </si>
  <si>
    <t>22603432</t>
  </si>
  <si>
    <t>Ломовский сельсовет</t>
  </si>
  <si>
    <t>22603440</t>
  </si>
  <si>
    <t>Новоусадский сельсовет</t>
  </si>
  <si>
    <t>22603452</t>
  </si>
  <si>
    <t>Рабочий поселок Выездное</t>
  </si>
  <si>
    <t>22603155</t>
  </si>
  <si>
    <t>Слизневский сельсовет</t>
  </si>
  <si>
    <t>22603472</t>
  </si>
  <si>
    <t>Чернухинский сельсовет</t>
  </si>
  <si>
    <t>22603476</t>
  </si>
  <si>
    <t>Шатовский сельсовет</t>
  </si>
  <si>
    <t>22603480</t>
  </si>
  <si>
    <t>Балахнинский муниципальный район</t>
  </si>
  <si>
    <t>22605000</t>
  </si>
  <si>
    <t>Город Балахна</t>
  </si>
  <si>
    <t>22605101</t>
  </si>
  <si>
    <t>Коневский сельсовет</t>
  </si>
  <si>
    <t>22605408</t>
  </si>
  <si>
    <t>Кочергинский сельсовет</t>
  </si>
  <si>
    <t>22605412</t>
  </si>
  <si>
    <t>Рабочий поселок Большое Козино</t>
  </si>
  <si>
    <t>22605153</t>
  </si>
  <si>
    <t>Рабочий поселок Гидроторф</t>
  </si>
  <si>
    <t>22605155</t>
  </si>
  <si>
    <t>Рабочий поселок Малое Козино</t>
  </si>
  <si>
    <t>22605158</t>
  </si>
  <si>
    <t>Шеляуховский сельсовет</t>
  </si>
  <si>
    <t>22605416</t>
  </si>
  <si>
    <t>Богородский муниципальный район</t>
  </si>
  <si>
    <t>22607000</t>
  </si>
  <si>
    <t>Алешковский сельсовет</t>
  </si>
  <si>
    <t>22607404</t>
  </si>
  <si>
    <t>Город Богородск</t>
  </si>
  <si>
    <t>22607101</t>
  </si>
  <si>
    <t>Доскинский сельсовет</t>
  </si>
  <si>
    <t>22607416</t>
  </si>
  <si>
    <t>Дуденевский сельсовет</t>
  </si>
  <si>
    <t>22607420</t>
  </si>
  <si>
    <t>Каменский сельсовет</t>
  </si>
  <si>
    <t>22607428</t>
  </si>
  <si>
    <t>Новинский сельсовет</t>
  </si>
  <si>
    <t>22607436</t>
  </si>
  <si>
    <t>Хвощевский сельсовет</t>
  </si>
  <si>
    <t>22607444</t>
  </si>
  <si>
    <t>Шапкинский сельсовет</t>
  </si>
  <si>
    <t>22607448</t>
  </si>
  <si>
    <t>Большеболдинский муниципальный район</t>
  </si>
  <si>
    <t>22609000</t>
  </si>
  <si>
    <t>Большеболдинский сельсовет</t>
  </si>
  <si>
    <t>22609404</t>
  </si>
  <si>
    <t>Молчановский сельсовет</t>
  </si>
  <si>
    <t>22609416</t>
  </si>
  <si>
    <t>Новослободской сельсовет</t>
  </si>
  <si>
    <t>22609420</t>
  </si>
  <si>
    <t>Пермеевский сельсовет</t>
  </si>
  <si>
    <t>22609422</t>
  </si>
  <si>
    <t>Пикшенский сельсовет</t>
  </si>
  <si>
    <t>22609424</t>
  </si>
  <si>
    <t>Черновский сельсовет</t>
  </si>
  <si>
    <t>22609432</t>
  </si>
  <si>
    <t>Большемурашкинский муниципальный район</t>
  </si>
  <si>
    <t>22610000</t>
  </si>
  <si>
    <t>Григоровский сельсовет</t>
  </si>
  <si>
    <t>22610408</t>
  </si>
  <si>
    <t>Рабочий поселок Большое Мурашкино</t>
  </si>
  <si>
    <t>22610151</t>
  </si>
  <si>
    <t>Советский сельсовет</t>
  </si>
  <si>
    <t>22610404</t>
  </si>
  <si>
    <t>Холязинский сельсовет</t>
  </si>
  <si>
    <t>22610428</t>
  </si>
  <si>
    <t>Бутурлинский муниципальный район</t>
  </si>
  <si>
    <t>22612000</t>
  </si>
  <si>
    <t>Большебакалдский сельсовет</t>
  </si>
  <si>
    <t>22612404</t>
  </si>
  <si>
    <t>Каменищенский сельсовет</t>
  </si>
  <si>
    <t>22612412</t>
  </si>
  <si>
    <t>Кочуновский сельсовет</t>
  </si>
  <si>
    <t>22612420</t>
  </si>
  <si>
    <t>Рабочий поселок Бутурлино</t>
  </si>
  <si>
    <t>22612151</t>
  </si>
  <si>
    <t>Уваровский сельсовет</t>
  </si>
  <si>
    <t>22612428</t>
  </si>
  <si>
    <t>Ягубовский сельсовет</t>
  </si>
  <si>
    <t>22612432</t>
  </si>
  <si>
    <t>Вадский муниципальный район</t>
  </si>
  <si>
    <t>22614000</t>
  </si>
  <si>
    <t>Вадский сельсовет</t>
  </si>
  <si>
    <t>22614404</t>
  </si>
  <si>
    <t>Дубенский сельсовет</t>
  </si>
  <si>
    <t>22614408</t>
  </si>
  <si>
    <t>Круто-Майданский сельсовет</t>
  </si>
  <si>
    <t>22614416</t>
  </si>
  <si>
    <t>Лопатинский сельсовет</t>
  </si>
  <si>
    <t>22614420</t>
  </si>
  <si>
    <t>Новомирский сельсовет</t>
  </si>
  <si>
    <t>22614424</t>
  </si>
  <si>
    <t>Стрельский сельсовет</t>
  </si>
  <si>
    <t>22614432</t>
  </si>
  <si>
    <t>Варнавинский муниципальный район</t>
  </si>
  <si>
    <t>22615000</t>
  </si>
  <si>
    <t>Богородский сельсовет</t>
  </si>
  <si>
    <t>22615420</t>
  </si>
  <si>
    <t>Восходовский сельсовет</t>
  </si>
  <si>
    <t>22615406</t>
  </si>
  <si>
    <t>Михаленинский сельсовет</t>
  </si>
  <si>
    <t>22615416</t>
  </si>
  <si>
    <t>Рабочий поселок Варнавино</t>
  </si>
  <si>
    <t>22615151</t>
  </si>
  <si>
    <t>Северный сельсовет</t>
  </si>
  <si>
    <t>22615428</t>
  </si>
  <si>
    <t>Шудский сельсовет</t>
  </si>
  <si>
    <t>22615430</t>
  </si>
  <si>
    <t>Вачский муниципальный район</t>
  </si>
  <si>
    <t>22617000</t>
  </si>
  <si>
    <t>Арефинский сельсовет</t>
  </si>
  <si>
    <t>22617408</t>
  </si>
  <si>
    <t>Казаковский сельсовет</t>
  </si>
  <si>
    <t>22617424</t>
  </si>
  <si>
    <t>Новосельский сельсовет</t>
  </si>
  <si>
    <t>22617432</t>
  </si>
  <si>
    <t>Рабочий поселок Вача</t>
  </si>
  <si>
    <t>22617151</t>
  </si>
  <si>
    <t>Филинский сельсовет</t>
  </si>
  <si>
    <t>22617436</t>
  </si>
  <si>
    <t>Чулковский сельсовет</t>
  </si>
  <si>
    <t>22617440</t>
  </si>
  <si>
    <t>Ветлужский муниципальный район</t>
  </si>
  <si>
    <t>22618000</t>
  </si>
  <si>
    <t>Волыновский сельсовет</t>
  </si>
  <si>
    <t>22618408</t>
  </si>
  <si>
    <t>Город Ветлуга</t>
  </si>
  <si>
    <t>22618101</t>
  </si>
  <si>
    <t>Крутцовский сельсовет</t>
  </si>
  <si>
    <t>22618416</t>
  </si>
  <si>
    <t>Макарьевский сельсовет</t>
  </si>
  <si>
    <t>22618420</t>
  </si>
  <si>
    <t>Мошкинский сельсовет</t>
  </si>
  <si>
    <t>22618428</t>
  </si>
  <si>
    <t>Новоуспенский сельсовет</t>
  </si>
  <si>
    <t>22618432</t>
  </si>
  <si>
    <t>Поселок им Калинина</t>
  </si>
  <si>
    <t>22618154</t>
  </si>
  <si>
    <t>Проновский сельсовет</t>
  </si>
  <si>
    <t>22618436</t>
  </si>
  <si>
    <t>Туранский сельсовет</t>
  </si>
  <si>
    <t>22618444</t>
  </si>
  <si>
    <t>Вознесенский муниципальный район</t>
  </si>
  <si>
    <t>22619000</t>
  </si>
  <si>
    <t>Бахтызинский сельсовет</t>
  </si>
  <si>
    <t>22619408</t>
  </si>
  <si>
    <t>Благодатовский сельсовет</t>
  </si>
  <si>
    <t>22619412</t>
  </si>
  <si>
    <t>Бутаковский сельсовет</t>
  </si>
  <si>
    <t>22619416</t>
  </si>
  <si>
    <t>Криушинский сельсовет</t>
  </si>
  <si>
    <t>22619420</t>
  </si>
  <si>
    <t>Мотызлейский сельсовет</t>
  </si>
  <si>
    <t>22619428</t>
  </si>
  <si>
    <t>Нарышкинский сельсовет</t>
  </si>
  <si>
    <t>22619432</t>
  </si>
  <si>
    <t>Полховско-Майданский сельсовет</t>
  </si>
  <si>
    <t>22619440</t>
  </si>
  <si>
    <t>Рабочий поселок Вознесенское</t>
  </si>
  <si>
    <t>22619151</t>
  </si>
  <si>
    <t>Сарминский сельсовет</t>
  </si>
  <si>
    <t>22619444</t>
  </si>
  <si>
    <t>Володарский муниципальный район</t>
  </si>
  <si>
    <t>22631000</t>
  </si>
  <si>
    <t>Город Володарск</t>
  </si>
  <si>
    <t>22631103</t>
  </si>
  <si>
    <t>Золинский сельсовет</t>
  </si>
  <si>
    <t>22631404</t>
  </si>
  <si>
    <t>Ильинский сельсовет</t>
  </si>
  <si>
    <t>22631408</t>
  </si>
  <si>
    <t>Мулинский сельсовет</t>
  </si>
  <si>
    <t>22631411</t>
  </si>
  <si>
    <t>Рабочий поселок Ильиногорск</t>
  </si>
  <si>
    <t>22631160</t>
  </si>
  <si>
    <t>Рабочий поселок Решетиха</t>
  </si>
  <si>
    <t>22631168</t>
  </si>
  <si>
    <t>Рабочий поселок Смолино</t>
  </si>
  <si>
    <t>22631170</t>
  </si>
  <si>
    <t>Рабочий поселок Фролищи</t>
  </si>
  <si>
    <t>22631173</t>
  </si>
  <si>
    <t>Рабочий поселок Центральный</t>
  </si>
  <si>
    <t>22631176</t>
  </si>
  <si>
    <t>Рабочий поселок Юганец</t>
  </si>
  <si>
    <t>22631179</t>
  </si>
  <si>
    <t>Сельсовет Красная Горка</t>
  </si>
  <si>
    <t>22631402</t>
  </si>
  <si>
    <t>Воротынский муниципальный район</t>
  </si>
  <si>
    <t>22621000</t>
  </si>
  <si>
    <t>Белавский сельсовет</t>
  </si>
  <si>
    <t>22621408</t>
  </si>
  <si>
    <t>22621416</t>
  </si>
  <si>
    <t>Красногорский сельсовет</t>
  </si>
  <si>
    <t>22621420</t>
  </si>
  <si>
    <t>Михайловский сельсовет</t>
  </si>
  <si>
    <t>22621424</t>
  </si>
  <si>
    <t>Огнев-Майданский сельсовет</t>
  </si>
  <si>
    <t>22621428</t>
  </si>
  <si>
    <t>Отарский сельсовет</t>
  </si>
  <si>
    <t>22621432</t>
  </si>
  <si>
    <t>Поселок Васильсурск</t>
  </si>
  <si>
    <t>22621154</t>
  </si>
  <si>
    <t>Поселок Воротынец</t>
  </si>
  <si>
    <t>22621151</t>
  </si>
  <si>
    <t>Семьянский сельсовет</t>
  </si>
  <si>
    <t>22621444</t>
  </si>
  <si>
    <t>Фокинский сельсовет</t>
  </si>
  <si>
    <t>22621448</t>
  </si>
  <si>
    <t>Чугуновский сельсовет</t>
  </si>
  <si>
    <t>22621452</t>
  </si>
  <si>
    <t>Воскресенский муниципальный район</t>
  </si>
  <si>
    <t>22622000</t>
  </si>
  <si>
    <t>Благовещенский сельсовет</t>
  </si>
  <si>
    <t>22622404</t>
  </si>
  <si>
    <t>22622408</t>
  </si>
  <si>
    <t>Владимирский сельсовет</t>
  </si>
  <si>
    <t>22622416</t>
  </si>
  <si>
    <t>Воздвиженский сельсовет</t>
  </si>
  <si>
    <t>22622420</t>
  </si>
  <si>
    <t>Глуховский сельсовет</t>
  </si>
  <si>
    <t>22622424</t>
  </si>
  <si>
    <t>Егоровский сельсовет</t>
  </si>
  <si>
    <t>22622432</t>
  </si>
  <si>
    <t>Капустихинский сельсовет</t>
  </si>
  <si>
    <t>22622440</t>
  </si>
  <si>
    <t>Нахратовский сельсовет</t>
  </si>
  <si>
    <t>22622452</t>
  </si>
  <si>
    <t>Нестиарский сельсовет</t>
  </si>
  <si>
    <t>22622456</t>
  </si>
  <si>
    <t>Рабочий поселок Воскресенское</t>
  </si>
  <si>
    <t>22622151</t>
  </si>
  <si>
    <t>Староустинский сельсовет</t>
  </si>
  <si>
    <t>22622460</t>
  </si>
  <si>
    <t>Гагинский муниципальный район</t>
  </si>
  <si>
    <t>22626000</t>
  </si>
  <si>
    <t>Большеаратский сельсовет</t>
  </si>
  <si>
    <t>22626404</t>
  </si>
  <si>
    <t>Ветошкинский сельсовет</t>
  </si>
  <si>
    <t>22626408</t>
  </si>
  <si>
    <t>Гагинский сельсовет</t>
  </si>
  <si>
    <t>22626412</t>
  </si>
  <si>
    <t>Покровский сельсовет</t>
  </si>
  <si>
    <t>22626432</t>
  </si>
  <si>
    <t>Ушаковский сельсовет</t>
  </si>
  <si>
    <t>22626440</t>
  </si>
  <si>
    <t>Юрьевский сельсовет</t>
  </si>
  <si>
    <t>22626444</t>
  </si>
  <si>
    <t>Городецкий муниципальный район</t>
  </si>
  <si>
    <t>22628000</t>
  </si>
  <si>
    <t>Бриляковский сельсовет</t>
  </si>
  <si>
    <t>22628404</t>
  </si>
  <si>
    <t>Город Заволжье</t>
  </si>
  <si>
    <t>22628103</t>
  </si>
  <si>
    <t>Зиняковский сельсовет</t>
  </si>
  <si>
    <t>22628416</t>
  </si>
  <si>
    <t>Ковригинский сельсовет</t>
  </si>
  <si>
    <t>22628422</t>
  </si>
  <si>
    <t>Кумохинский сельсовет</t>
  </si>
  <si>
    <t>22628428</t>
  </si>
  <si>
    <t>Николо-Погостинский сельсовет</t>
  </si>
  <si>
    <t>22628442</t>
  </si>
  <si>
    <t>Рабочий поселок Первомайский</t>
  </si>
  <si>
    <t>22628154</t>
  </si>
  <si>
    <t>Смиркинский сельсовет</t>
  </si>
  <si>
    <t>22628444</t>
  </si>
  <si>
    <t>Смольковский сельсовет</t>
  </si>
  <si>
    <t>22628448</t>
  </si>
  <si>
    <t>Тимирязевский сельсовет</t>
  </si>
  <si>
    <t>22628452</t>
  </si>
  <si>
    <t>Федуринский сельсовет</t>
  </si>
  <si>
    <t>22628458</t>
  </si>
  <si>
    <t>город Городец</t>
  </si>
  <si>
    <t>22628101</t>
  </si>
  <si>
    <t>Дальнеконстантиновский муниципальный район</t>
  </si>
  <si>
    <t>22630000</t>
  </si>
  <si>
    <t>Белозеровский сельсовет</t>
  </si>
  <si>
    <t>22630408</t>
  </si>
  <si>
    <t>Богоявленский сельсовет</t>
  </si>
  <si>
    <t>22630412</t>
  </si>
  <si>
    <t>Дубравский сельсовет</t>
  </si>
  <si>
    <t>22630444</t>
  </si>
  <si>
    <t>Кужутский сельсовет</t>
  </si>
  <si>
    <t>22630428</t>
  </si>
  <si>
    <t>Малопицкий сельсовет</t>
  </si>
  <si>
    <t>22630430</t>
  </si>
  <si>
    <t>Нижегородский сельсовет</t>
  </si>
  <si>
    <t>22630420</t>
  </si>
  <si>
    <t>Рабочий поселок Дальнее Константиново</t>
  </si>
  <si>
    <t>22630151</t>
  </si>
  <si>
    <t>Сарлейский сельсовет</t>
  </si>
  <si>
    <t>22630440</t>
  </si>
  <si>
    <t>Суроватихинский сельсовет</t>
  </si>
  <si>
    <t>22630448</t>
  </si>
  <si>
    <t>Тепелевский сельсовет</t>
  </si>
  <si>
    <t>22630456</t>
  </si>
  <si>
    <t>Дивеевский муниципальный район</t>
  </si>
  <si>
    <t>22632000</t>
  </si>
  <si>
    <t>Верякушский сельсовет</t>
  </si>
  <si>
    <t>22632408</t>
  </si>
  <si>
    <t>22632412</t>
  </si>
  <si>
    <t>Дивеевский сельсовет</t>
  </si>
  <si>
    <t>22632416</t>
  </si>
  <si>
    <t>Елизарьевский сельсовет</t>
  </si>
  <si>
    <t>22632420</t>
  </si>
  <si>
    <t>Ивановский сельсовет</t>
  </si>
  <si>
    <t>22632424</t>
  </si>
  <si>
    <t>Сатисский сельсовет</t>
  </si>
  <si>
    <t>22632432</t>
  </si>
  <si>
    <t>ЗАТО город Саров</t>
  </si>
  <si>
    <t>22704000</t>
  </si>
  <si>
    <t>Княгининский муниципальный район</t>
  </si>
  <si>
    <t>22633000</t>
  </si>
  <si>
    <t>Ананьевский сельсовет</t>
  </si>
  <si>
    <t>22633404</t>
  </si>
  <si>
    <t>Белкинский сельсовет</t>
  </si>
  <si>
    <t>22633408</t>
  </si>
  <si>
    <t>Возрожденский сельсовет</t>
  </si>
  <si>
    <t>22633416</t>
  </si>
  <si>
    <t>Город Княгинино</t>
  </si>
  <si>
    <t>22633101</t>
  </si>
  <si>
    <t>Соловьевский сельсовет</t>
  </si>
  <si>
    <t>22633428</t>
  </si>
  <si>
    <t>Ковернинский муниципальный район</t>
  </si>
  <si>
    <t>22634000</t>
  </si>
  <si>
    <t>Большемостовский сельсовет</t>
  </si>
  <si>
    <t>22634412</t>
  </si>
  <si>
    <t>Гавриловский сельсовет</t>
  </si>
  <si>
    <t>22634418</t>
  </si>
  <si>
    <t>Горевский сельсовет</t>
  </si>
  <si>
    <t>22634420</t>
  </si>
  <si>
    <t>Рабочий поселок Ковернино</t>
  </si>
  <si>
    <t>22634151</t>
  </si>
  <si>
    <t>Скоробогатовский сельсовет</t>
  </si>
  <si>
    <t>22634436</t>
  </si>
  <si>
    <t>Хохломской сельсовет</t>
  </si>
  <si>
    <t>22634452</t>
  </si>
  <si>
    <t>Краснобаковский муниципальный район</t>
  </si>
  <si>
    <t>22635000</t>
  </si>
  <si>
    <t>Зубилихинский сельсовет</t>
  </si>
  <si>
    <t>22635404</t>
  </si>
  <si>
    <t>Прудовский сельсовет</t>
  </si>
  <si>
    <t>22635430</t>
  </si>
  <si>
    <t>Рабочий поселок Ветлужский</t>
  </si>
  <si>
    <t>22635154</t>
  </si>
  <si>
    <t>Рабочий поселок Красные Баки</t>
  </si>
  <si>
    <t>22635151</t>
  </si>
  <si>
    <t>Чащихинский сельсовет</t>
  </si>
  <si>
    <t>22635424</t>
  </si>
  <si>
    <t>Шеманихинский сельсовет</t>
  </si>
  <si>
    <t>22635432</t>
  </si>
  <si>
    <t>Краснооктябрьский муниципальный район</t>
  </si>
  <si>
    <t>22636000</t>
  </si>
  <si>
    <t>Большерыбушкинский сельсовет</t>
  </si>
  <si>
    <t>22636408</t>
  </si>
  <si>
    <t>Ендовищинский сельсовет</t>
  </si>
  <si>
    <t>22636412</t>
  </si>
  <si>
    <t>Кечасовский сельсовет</t>
  </si>
  <si>
    <t>22636416</t>
  </si>
  <si>
    <t>Ключищинский сельсовет</t>
  </si>
  <si>
    <t>22636424</t>
  </si>
  <si>
    <t>Маресевский сельсовет</t>
  </si>
  <si>
    <t>22636425</t>
  </si>
  <si>
    <t>Медянский сельсовет</t>
  </si>
  <si>
    <t>22636426</t>
  </si>
  <si>
    <t>Пошатовский сельсовет</t>
  </si>
  <si>
    <t>22636427</t>
  </si>
  <si>
    <t>Салганский сельсовет</t>
  </si>
  <si>
    <t>22636428</t>
  </si>
  <si>
    <t>Саргинский сельсовет</t>
  </si>
  <si>
    <t>22636432</t>
  </si>
  <si>
    <t>Семеновский сельсовет</t>
  </si>
  <si>
    <t>22636436</t>
  </si>
  <si>
    <t>Уразовский сельсовет</t>
  </si>
  <si>
    <t>22636440</t>
  </si>
  <si>
    <t>Чембилеевский сельсовет</t>
  </si>
  <si>
    <t>22636444</t>
  </si>
  <si>
    <t>Кстовский муниципальный район</t>
  </si>
  <si>
    <t>22637000</t>
  </si>
  <si>
    <t>Афонинский сельсовет</t>
  </si>
  <si>
    <t>22637404</t>
  </si>
  <si>
    <t>Безводнинский сельсовет</t>
  </si>
  <si>
    <t>22637408</t>
  </si>
  <si>
    <t>Ближнеборисовский сельсовет</t>
  </si>
  <si>
    <t>22637412</t>
  </si>
  <si>
    <t>Большеельнинский сельсовет</t>
  </si>
  <si>
    <t>22637416</t>
  </si>
  <si>
    <t>Большемокринский сельсовет</t>
  </si>
  <si>
    <t>22637420</t>
  </si>
  <si>
    <t>Город Кстово</t>
  </si>
  <si>
    <t>22637101</t>
  </si>
  <si>
    <t>Запрудновский сельсовет</t>
  </si>
  <si>
    <t>22637424</t>
  </si>
  <si>
    <t>Новоликеевский сельсовет</t>
  </si>
  <si>
    <t>22637436</t>
  </si>
  <si>
    <t>Прокошевский сельсовет</t>
  </si>
  <si>
    <t>22637438</t>
  </si>
  <si>
    <t>Работкинский сельсовет</t>
  </si>
  <si>
    <t>22637440</t>
  </si>
  <si>
    <t>Ройкинский сельсовет</t>
  </si>
  <si>
    <t>22637442</t>
  </si>
  <si>
    <t>Слободской сельсовет</t>
  </si>
  <si>
    <t>22637444</t>
  </si>
  <si>
    <t>22637448</t>
  </si>
  <si>
    <t>Чернышихинский сельсовет</t>
  </si>
  <si>
    <t>22637428</t>
  </si>
  <si>
    <t>Лукояновский муниципальный район</t>
  </si>
  <si>
    <t>22639000</t>
  </si>
  <si>
    <t>Большеарский сельсовет</t>
  </si>
  <si>
    <t>22639404</t>
  </si>
  <si>
    <t>Большемаресьевский сельсовет</t>
  </si>
  <si>
    <t>22639412</t>
  </si>
  <si>
    <t>Город Лукоянов</t>
  </si>
  <si>
    <t>22639101</t>
  </si>
  <si>
    <t>Кудеяровский сельсовет</t>
  </si>
  <si>
    <t>22639430</t>
  </si>
  <si>
    <t>22639432</t>
  </si>
  <si>
    <t>Рабочий поселок им Степана Разина</t>
  </si>
  <si>
    <t>22639154</t>
  </si>
  <si>
    <t>Тольско-Майданский сельсовет</t>
  </si>
  <si>
    <t>22639464</t>
  </si>
  <si>
    <t>Шандровский сельсовет</t>
  </si>
  <si>
    <t>22639472</t>
  </si>
  <si>
    <t>Лысковский муниципальный район</t>
  </si>
  <si>
    <t>22640000</t>
  </si>
  <si>
    <t>Барминский сельсовет</t>
  </si>
  <si>
    <t>22640404</t>
  </si>
  <si>
    <t>Берендеевский сельсовет</t>
  </si>
  <si>
    <t>22640406</t>
  </si>
  <si>
    <t>Валковский сельсовет</t>
  </si>
  <si>
    <t>22640408</t>
  </si>
  <si>
    <t>Город Лысково</t>
  </si>
  <si>
    <t>22640101</t>
  </si>
  <si>
    <t>Кириковский сельсовет</t>
  </si>
  <si>
    <t>22640420</t>
  </si>
  <si>
    <t>Кисловский сельсовет</t>
  </si>
  <si>
    <t>22640416</t>
  </si>
  <si>
    <t>Красноосельский сельсовет</t>
  </si>
  <si>
    <t>22640424</t>
  </si>
  <si>
    <t>Леньковский сельсовет</t>
  </si>
  <si>
    <t>22640428</t>
  </si>
  <si>
    <t>Трофимовский сельсовет</t>
  </si>
  <si>
    <t>22640452</t>
  </si>
  <si>
    <t>Навашинский</t>
  </si>
  <si>
    <t>22730000</t>
  </si>
  <si>
    <t>Павловский муниципальный район</t>
  </si>
  <si>
    <t>22642000</t>
  </si>
  <si>
    <t>Абабковский сельсовет</t>
  </si>
  <si>
    <t>22642404</t>
  </si>
  <si>
    <t>Варежский сельсовет</t>
  </si>
  <si>
    <t>22642408</t>
  </si>
  <si>
    <t>Город Ворсма</t>
  </si>
  <si>
    <t>22642103</t>
  </si>
  <si>
    <t>Город Горбатов</t>
  </si>
  <si>
    <t>22642105</t>
  </si>
  <si>
    <t>Город Павлово</t>
  </si>
  <si>
    <t>22642101</t>
  </si>
  <si>
    <t>Грудцинский сельсовет</t>
  </si>
  <si>
    <t>22642412</t>
  </si>
  <si>
    <t>Калининский сельсовет</t>
  </si>
  <si>
    <t>22642416</t>
  </si>
  <si>
    <t>Коровинский сельсовет</t>
  </si>
  <si>
    <t>22642420</t>
  </si>
  <si>
    <t>Рабочий поселок Тумботино</t>
  </si>
  <si>
    <t>22642155</t>
  </si>
  <si>
    <t>Таремский сельсовет</t>
  </si>
  <si>
    <t>22642424</t>
  </si>
  <si>
    <t>Перевозский</t>
  </si>
  <si>
    <t>22739000</t>
  </si>
  <si>
    <t>Пильнинский муниципальный район</t>
  </si>
  <si>
    <t>22645000</t>
  </si>
  <si>
    <t>Большеандосовский сельсовет</t>
  </si>
  <si>
    <t>22645408</t>
  </si>
  <si>
    <t>Бортсурманский сельсовет</t>
  </si>
  <si>
    <t>22645412</t>
  </si>
  <si>
    <t>Деяновский сельсовет</t>
  </si>
  <si>
    <t>22645416</t>
  </si>
  <si>
    <t>22645424</t>
  </si>
  <si>
    <t>Курмышский сельсовет</t>
  </si>
  <si>
    <t>22645428</t>
  </si>
  <si>
    <t>22645432</t>
  </si>
  <si>
    <t>Можаров-Майданский сельсовет</t>
  </si>
  <si>
    <t>22645436</t>
  </si>
  <si>
    <t>Новомочалеевский сельсовет</t>
  </si>
  <si>
    <t>22645440</t>
  </si>
  <si>
    <t>Петряксинский сельсовет</t>
  </si>
  <si>
    <t>22645448</t>
  </si>
  <si>
    <t>Рабочий поселок Пильна</t>
  </si>
  <si>
    <t>22645151</t>
  </si>
  <si>
    <t>Тенекаевский сельсовет</t>
  </si>
  <si>
    <t>22645456</t>
  </si>
  <si>
    <t>Языковский сельсовет</t>
  </si>
  <si>
    <t>22645460</t>
  </si>
  <si>
    <t>Починковский муниципальный район</t>
  </si>
  <si>
    <t>22646000</t>
  </si>
  <si>
    <t>Василево-Майданский сельсовет</t>
  </si>
  <si>
    <t>22646412</t>
  </si>
  <si>
    <t>Василевский сельсовет</t>
  </si>
  <si>
    <t>22646408</t>
  </si>
  <si>
    <t>Кочкуровский сельсовет</t>
  </si>
  <si>
    <t>22646424</t>
  </si>
  <si>
    <t>22646436</t>
  </si>
  <si>
    <t>Наруксовский сельсовет</t>
  </si>
  <si>
    <t>22646440</t>
  </si>
  <si>
    <t>Пеля-Хованский сельсовет</t>
  </si>
  <si>
    <t>22646456</t>
  </si>
  <si>
    <t>Починковский сельсовет</t>
  </si>
  <si>
    <t>22646460</t>
  </si>
  <si>
    <t>Ризоватовский сельсовет</t>
  </si>
  <si>
    <t>22646468</t>
  </si>
  <si>
    <t>Ужовский сельсовет</t>
  </si>
  <si>
    <t>22646480</t>
  </si>
  <si>
    <t>Семеновский</t>
  </si>
  <si>
    <t>22737000</t>
  </si>
  <si>
    <t>Сергачский муниципальный район</t>
  </si>
  <si>
    <t>22648000</t>
  </si>
  <si>
    <t>Андреевский сельсовет</t>
  </si>
  <si>
    <t>22648412</t>
  </si>
  <si>
    <t>Ачкинский сельсовет</t>
  </si>
  <si>
    <t>22648416</t>
  </si>
  <si>
    <t>22648420</t>
  </si>
  <si>
    <t>Город Сергач</t>
  </si>
  <si>
    <t>22648101</t>
  </si>
  <si>
    <t>Камкинский сельсовет</t>
  </si>
  <si>
    <t>22648428</t>
  </si>
  <si>
    <t>Кочко-Пожарский сельсовет</t>
  </si>
  <si>
    <t>22648432</t>
  </si>
  <si>
    <t>22648436</t>
  </si>
  <si>
    <t>Пожарский сельсовет</t>
  </si>
  <si>
    <t>22648444</t>
  </si>
  <si>
    <t>Староберезовский сельсовет</t>
  </si>
  <si>
    <t>22648452</t>
  </si>
  <si>
    <t>Толбинский сельсовет</t>
  </si>
  <si>
    <t>22648456</t>
  </si>
  <si>
    <t>Шубинский сельсовет</t>
  </si>
  <si>
    <t>22648460</t>
  </si>
  <si>
    <t>Сеченовский муниципальный район</t>
  </si>
  <si>
    <t>22649000</t>
  </si>
  <si>
    <t>Болтинский сельсовет</t>
  </si>
  <si>
    <t>22649408</t>
  </si>
  <si>
    <t>Васильевский сельсовет</t>
  </si>
  <si>
    <t>22649412</t>
  </si>
  <si>
    <t>Верхнеталызинский сельсовет</t>
  </si>
  <si>
    <t>22649416</t>
  </si>
  <si>
    <t>Кочетовский сельсовет</t>
  </si>
  <si>
    <t>22649420</t>
  </si>
  <si>
    <t>Красноостровский сельсовет</t>
  </si>
  <si>
    <t>22649428</t>
  </si>
  <si>
    <t>Мурзицкий сельсовет</t>
  </si>
  <si>
    <t>22649440</t>
  </si>
  <si>
    <t>Сеченовский сельсовет</t>
  </si>
  <si>
    <t>22649444</t>
  </si>
  <si>
    <t>Сокольский</t>
  </si>
  <si>
    <t>22749000</t>
  </si>
  <si>
    <t>Сосновский муниципальный район</t>
  </si>
  <si>
    <t>22650000</t>
  </si>
  <si>
    <t>Виткуловский сельсовет</t>
  </si>
  <si>
    <t>22650412</t>
  </si>
  <si>
    <t>Давыдковский сельсовет</t>
  </si>
  <si>
    <t>22650414</t>
  </si>
  <si>
    <t>Елизаровский сельсовет</t>
  </si>
  <si>
    <t>22650416</t>
  </si>
  <si>
    <t>Крутецкий сельсовет</t>
  </si>
  <si>
    <t>22650420</t>
  </si>
  <si>
    <t>Панинский сельсовет</t>
  </si>
  <si>
    <t>22650424</t>
  </si>
  <si>
    <t>Рабочий поселок Сосновское</t>
  </si>
  <si>
    <t>22650151</t>
  </si>
  <si>
    <t>Рожковский сельсовет</t>
  </si>
  <si>
    <t>22650428</t>
  </si>
  <si>
    <t>Селитьбенский сельсовет</t>
  </si>
  <si>
    <t>22650432</t>
  </si>
  <si>
    <t>Яковский сельсовет</t>
  </si>
  <si>
    <t>22650436</t>
  </si>
  <si>
    <t>Спасский муниципальный район</t>
  </si>
  <si>
    <t>22651000</t>
  </si>
  <si>
    <t>Базловский сельсовет</t>
  </si>
  <si>
    <t>22651404</t>
  </si>
  <si>
    <t>Вазьянский сельсовет</t>
  </si>
  <si>
    <t>22651420</t>
  </si>
  <si>
    <t>Высокоосельский сельсовет</t>
  </si>
  <si>
    <t>22651412</t>
  </si>
  <si>
    <t>Красноватрасский сельсовет</t>
  </si>
  <si>
    <t>22651416</t>
  </si>
  <si>
    <t>Маклаковский сельсовет</t>
  </si>
  <si>
    <t>22651414</t>
  </si>
  <si>
    <t>Спасский сельсовет</t>
  </si>
  <si>
    <t>22651432</t>
  </si>
  <si>
    <t>Турбанский сельсовет</t>
  </si>
  <si>
    <t>22651440</t>
  </si>
  <si>
    <t>Тонкинский муниципальный район</t>
  </si>
  <si>
    <t>22652000</t>
  </si>
  <si>
    <t>Бердниковский сельсовет</t>
  </si>
  <si>
    <t>22652404</t>
  </si>
  <si>
    <t>Большесодомовский сельсовет</t>
  </si>
  <si>
    <t>22652408</t>
  </si>
  <si>
    <t>Вязовский сельсовет</t>
  </si>
  <si>
    <t>22652412</t>
  </si>
  <si>
    <t>Пакалевский сельсовет</t>
  </si>
  <si>
    <t>22652416</t>
  </si>
  <si>
    <t>Рабочий поселок Тонкино</t>
  </si>
  <si>
    <t>22652151</t>
  </si>
  <si>
    <t>Тоншаевский муниципальный район</t>
  </si>
  <si>
    <t>22653000</t>
  </si>
  <si>
    <t>Березятский сельсовет</t>
  </si>
  <si>
    <t>22653424</t>
  </si>
  <si>
    <t>Кодочиговский сельсовет</t>
  </si>
  <si>
    <t>22653408</t>
  </si>
  <si>
    <t>Ложкинский сельсовет</t>
  </si>
  <si>
    <t>22653412</t>
  </si>
  <si>
    <t>Одошнурский сельсовет</t>
  </si>
  <si>
    <t>22653416</t>
  </si>
  <si>
    <t>Ошминский сельсовет</t>
  </si>
  <si>
    <t>22653420</t>
  </si>
  <si>
    <t>Рабочий поселок Пижма</t>
  </si>
  <si>
    <t>22653154</t>
  </si>
  <si>
    <t>Рабочий поселок Тоншаево</t>
  </si>
  <si>
    <t>22653151</t>
  </si>
  <si>
    <t>Рабочий поселок Шайгино</t>
  </si>
  <si>
    <t>22653158</t>
  </si>
  <si>
    <t>Увийский сельсовет</t>
  </si>
  <si>
    <t>22653436</t>
  </si>
  <si>
    <t>Уренский муниципальный район</t>
  </si>
  <si>
    <t>22654000</t>
  </si>
  <si>
    <t>Большеарьевский сельсовет</t>
  </si>
  <si>
    <t>22654408</t>
  </si>
  <si>
    <t>Большепесочнинский сельсовет</t>
  </si>
  <si>
    <t>22654409</t>
  </si>
  <si>
    <t>Ворошиловский сельсовет</t>
  </si>
  <si>
    <t>22654410</t>
  </si>
  <si>
    <t>22654412</t>
  </si>
  <si>
    <t>22654416</t>
  </si>
  <si>
    <t>Город Урень</t>
  </si>
  <si>
    <t>22654101</t>
  </si>
  <si>
    <t>Карповский сельсовет</t>
  </si>
  <si>
    <t>22654420</t>
  </si>
  <si>
    <t>Карпунихинский сельсовет</t>
  </si>
  <si>
    <t>22654424</t>
  </si>
  <si>
    <t>22654428</t>
  </si>
  <si>
    <t>Минеевский сельсовет</t>
  </si>
  <si>
    <t>22654430</t>
  </si>
  <si>
    <t>Обходский сельсовет</t>
  </si>
  <si>
    <t>22654432</t>
  </si>
  <si>
    <t>Рабочий поселок Арья</t>
  </si>
  <si>
    <t>22654153</t>
  </si>
  <si>
    <t>22654436</t>
  </si>
  <si>
    <t>Темтовский сельсовет</t>
  </si>
  <si>
    <t>22654440</t>
  </si>
  <si>
    <t>Устанский сельсовет</t>
  </si>
  <si>
    <t>22654444</t>
  </si>
  <si>
    <t>Шарангский муниципальный район</t>
  </si>
  <si>
    <t>22656000</t>
  </si>
  <si>
    <t>Большерудкинский сельсовет</t>
  </si>
  <si>
    <t>22656404</t>
  </si>
  <si>
    <t>Большеустинский сельсовет</t>
  </si>
  <si>
    <t>22656408</t>
  </si>
  <si>
    <t>Кушнурский сельсовет</t>
  </si>
  <si>
    <t>22656416</t>
  </si>
  <si>
    <t>Рабочий поселок Шаранга</t>
  </si>
  <si>
    <t>22656151</t>
  </si>
  <si>
    <t>Роженцовский сельсовет</t>
  </si>
  <si>
    <t>22656424</t>
  </si>
  <si>
    <t>Старорудкинский сельсовет</t>
  </si>
  <si>
    <t>22656428</t>
  </si>
  <si>
    <t>Черномужский сельсовет</t>
  </si>
  <si>
    <t>22656432</t>
  </si>
  <si>
    <t>Щенниковский сельсовет</t>
  </si>
  <si>
    <t>22656436</t>
  </si>
  <si>
    <t>Шатковский муниципальный район</t>
  </si>
  <si>
    <t>22657000</t>
  </si>
  <si>
    <t>Архангельский сельсовет</t>
  </si>
  <si>
    <t>22657404</t>
  </si>
  <si>
    <t>Кержемокский сельсовет</t>
  </si>
  <si>
    <t>22657416</t>
  </si>
  <si>
    <t>Костянский сельсовет</t>
  </si>
  <si>
    <t>22657424</t>
  </si>
  <si>
    <t>Красноборский сельсовет</t>
  </si>
  <si>
    <t>22657428</t>
  </si>
  <si>
    <t>Рабочий поселок Лесогорск</t>
  </si>
  <si>
    <t>22657154</t>
  </si>
  <si>
    <t>Рабочий поселок Шатки</t>
  </si>
  <si>
    <t>22657151</t>
  </si>
  <si>
    <t>Светлогорский сельсовет</t>
  </si>
  <si>
    <t>22657430</t>
  </si>
  <si>
    <t>Силинский сельсовет</t>
  </si>
  <si>
    <t>22657436</t>
  </si>
  <si>
    <t>Смирновский сельсовет</t>
  </si>
  <si>
    <t>22657448</t>
  </si>
  <si>
    <t>Староиванцевский сельсовет</t>
  </si>
  <si>
    <t>22657456</t>
  </si>
  <si>
    <t>Шараповский сельсовет</t>
  </si>
  <si>
    <t>22657460</t>
  </si>
  <si>
    <t>город Арзамас</t>
  </si>
  <si>
    <t>22703000</t>
  </si>
  <si>
    <t>город Бор</t>
  </si>
  <si>
    <t>22712000</t>
  </si>
  <si>
    <t>город Выкса</t>
  </si>
  <si>
    <t>22715000</t>
  </si>
  <si>
    <t>город Дзержинск</t>
  </si>
  <si>
    <t>22721000</t>
  </si>
  <si>
    <t>город Кулебаки</t>
  </si>
  <si>
    <t>22727000</t>
  </si>
  <si>
    <t>город Нижний Новгород</t>
  </si>
  <si>
    <t>22701000</t>
  </si>
  <si>
    <t>город Первомайск</t>
  </si>
  <si>
    <t>22734000</t>
  </si>
  <si>
    <t>город Чкаловск</t>
  </si>
  <si>
    <t>22755000</t>
  </si>
  <si>
    <t>город Шахунья</t>
  </si>
  <si>
    <t>22758000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</si>
  <si>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</si>
  <si>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</si>
  <si>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</si>
  <si>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</si>
  <si>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</si>
  <si>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</si>
  <si>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</si>
  <si>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01.01.2019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</si>
  <si>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</si>
  <si>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</si>
  <si>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</si>
  <si>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</si>
  <si>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</si>
  <si>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</si>
  <si>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</si>
  <si>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</si>
  <si>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</si>
  <si>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2634</t>
  </si>
  <si>
    <t>27569496</t>
  </si>
  <si>
    <t>АО "БЭТ"</t>
  </si>
  <si>
    <t>7708669867</t>
  </si>
  <si>
    <t>770801001</t>
  </si>
  <si>
    <t>26358301</t>
  </si>
  <si>
    <t>АО "Борская фабрика ПОШ"</t>
  </si>
  <si>
    <t>5246000458</t>
  </si>
  <si>
    <t>524601001</t>
  </si>
  <si>
    <t>26373603</t>
  </si>
  <si>
    <t>АО "Борский водоканал"</t>
  </si>
  <si>
    <t>5246035757</t>
  </si>
  <si>
    <t>26373616</t>
  </si>
  <si>
    <t>АО "ВМЗ"</t>
  </si>
  <si>
    <t>5247004695</t>
  </si>
  <si>
    <t>524701001</t>
  </si>
  <si>
    <t>26373593</t>
  </si>
  <si>
    <t>АО "Волга"</t>
  </si>
  <si>
    <t>5244009279</t>
  </si>
  <si>
    <t>525350001</t>
  </si>
  <si>
    <t>26560525</t>
  </si>
  <si>
    <t>АО "ГУ ЖКХ"</t>
  </si>
  <si>
    <t>5116000922</t>
  </si>
  <si>
    <t>511601001</t>
  </si>
  <si>
    <t>13-05-2009 00:00:00</t>
  </si>
  <si>
    <t>26358314</t>
  </si>
  <si>
    <t>АО "ДЗМО"</t>
  </si>
  <si>
    <t>5247004494</t>
  </si>
  <si>
    <t>26569426</t>
  </si>
  <si>
    <t>АО "ДПО "Пластик"</t>
  </si>
  <si>
    <t>5249015251</t>
  </si>
  <si>
    <t>524901001</t>
  </si>
  <si>
    <t>26322337</t>
  </si>
  <si>
    <t>АО "Дзержинское оргстекло"</t>
  </si>
  <si>
    <t>5249058752</t>
  </si>
  <si>
    <t>26358310</t>
  </si>
  <si>
    <t>АО "ЖКХ "КАЛИКИНСКОЕ"</t>
  </si>
  <si>
    <t>5246014281</t>
  </si>
  <si>
    <t>31063349</t>
  </si>
  <si>
    <t>АО "ЗАВОД "ЭЛЕКТРОМАШ"</t>
  </si>
  <si>
    <t>5263125030</t>
  </si>
  <si>
    <t>526301001</t>
  </si>
  <si>
    <t>28158144</t>
  </si>
  <si>
    <t>АО "ИП "Ока-Полимер"</t>
  </si>
  <si>
    <t>5249120810</t>
  </si>
  <si>
    <t>26555226</t>
  </si>
  <si>
    <t>АО "ЛИНДОВСКОЕ"</t>
  </si>
  <si>
    <t>5246000377</t>
  </si>
  <si>
    <t>26358168</t>
  </si>
  <si>
    <t>АО "Лысковокоммунсервис"</t>
  </si>
  <si>
    <t>5222000321</t>
  </si>
  <si>
    <t>522201001</t>
  </si>
  <si>
    <t>09-12-2004 00:00:00</t>
  </si>
  <si>
    <t>26358179</t>
  </si>
  <si>
    <t>АО "НЗСМ"</t>
  </si>
  <si>
    <t>5223000035</t>
  </si>
  <si>
    <t>522301001</t>
  </si>
  <si>
    <t>31023931</t>
  </si>
  <si>
    <t>АО "НОКК" (Балахнинский филиал)</t>
  </si>
  <si>
    <t>5260267654</t>
  </si>
  <si>
    <t>524443001</t>
  </si>
  <si>
    <t>31171901</t>
  </si>
  <si>
    <t>АО "НОКК" (Сеченовский филиал)</t>
  </si>
  <si>
    <t>523043001</t>
  </si>
  <si>
    <t>26358290</t>
  </si>
  <si>
    <t>АО "НПО "ПРЗ"</t>
  </si>
  <si>
    <t>5244012779</t>
  </si>
  <si>
    <t>524401001</t>
  </si>
  <si>
    <t>28954052</t>
  </si>
  <si>
    <t>АО "САПТ"</t>
  </si>
  <si>
    <t>5231000751</t>
  </si>
  <si>
    <t>523101001</t>
  </si>
  <si>
    <t>26322331</t>
  </si>
  <si>
    <t>АО "СИБУР-НЕФТЕХИМ"</t>
  </si>
  <si>
    <t>5249051203</t>
  </si>
  <si>
    <t>26965665</t>
  </si>
  <si>
    <t>АО "Славянка" филиал "Нижегородский"</t>
  </si>
  <si>
    <t>7702707386</t>
  </si>
  <si>
    <t>525743001</t>
  </si>
  <si>
    <t>26358489</t>
  </si>
  <si>
    <t>АО "ТРАНС-СИГНАЛ"</t>
  </si>
  <si>
    <t>5263024642</t>
  </si>
  <si>
    <t>22-06-2016 00:00:00</t>
  </si>
  <si>
    <t>27635647</t>
  </si>
  <si>
    <t>АУ "Водоканал"</t>
  </si>
  <si>
    <t>5221005856</t>
  </si>
  <si>
    <t>522101001</t>
  </si>
  <si>
    <t>26373555</t>
  </si>
  <si>
    <t>Беловское МУП ЖКХ</t>
  </si>
  <si>
    <t>5236002745</t>
  </si>
  <si>
    <t>523601001</t>
  </si>
  <si>
    <t>26373435</t>
  </si>
  <si>
    <t>Белозеровское МУМППЖКХ</t>
  </si>
  <si>
    <t>5215000779</t>
  </si>
  <si>
    <t>521501001</t>
  </si>
  <si>
    <t>30-06-2006 00:00:00</t>
  </si>
  <si>
    <t>28156437</t>
  </si>
  <si>
    <t>Боковское ММПП ЖКХ</t>
  </si>
  <si>
    <t>5228002477</t>
  </si>
  <si>
    <t>522801001</t>
  </si>
  <si>
    <t>31036531</t>
  </si>
  <si>
    <t>ГБУ "Автозаводский детский дом - интернат"</t>
  </si>
  <si>
    <t>5256026159</t>
  </si>
  <si>
    <t>525601001</t>
  </si>
  <si>
    <t>27980367</t>
  </si>
  <si>
    <t>ГБУ "Варнавинский ПНИ"</t>
  </si>
  <si>
    <t>5207002268</t>
  </si>
  <si>
    <t>520701001</t>
  </si>
  <si>
    <t>26358261</t>
  </si>
  <si>
    <t>ГБУ "Понетаевский ПНИ"</t>
  </si>
  <si>
    <t>5238001923</t>
  </si>
  <si>
    <t>523801001</t>
  </si>
  <si>
    <t>26358243</t>
  </si>
  <si>
    <t>ГБУ СРЦИ "КРАСНЫЙ ЯР"</t>
  </si>
  <si>
    <t>5235001940</t>
  </si>
  <si>
    <t>523501001</t>
  </si>
  <si>
    <t>26555218</t>
  </si>
  <si>
    <t>ГБУЗ НО "КИСЕЛИХИНСКИЙ ОБЛАСТНОЙ ТЕРАПЕВТИЧЕСКИЙ ГОСПИТАЛЬ ДЛЯ ВЕТЕРАНОВ ВОЙН"</t>
  </si>
  <si>
    <t>5246010400</t>
  </si>
  <si>
    <t>28043739</t>
  </si>
  <si>
    <t>ГП НО НПЭК</t>
  </si>
  <si>
    <t>5261005524</t>
  </si>
  <si>
    <t>526101001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</si>
  <si>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</si>
  <si>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</si>
  <si>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</si>
  <si>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</si>
  <si>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26358163</t>
  </si>
  <si>
    <t>Дмитриевское МУП ЖКХ</t>
  </si>
  <si>
    <t>5219382293</t>
  </si>
  <si>
    <t>521901001</t>
  </si>
  <si>
    <t>26358130</t>
  </si>
  <si>
    <t>Дубравское МУМППЖКХ</t>
  </si>
  <si>
    <t>5215000842</t>
  </si>
  <si>
    <t>31025414</t>
  </si>
  <si>
    <t>ЖЭ(К)О №11 (филиал ФГБУ "ЦЖКУ" МИНОБОРОНЫ РОССИИ)</t>
  </si>
  <si>
    <t>7729314745</t>
  </si>
  <si>
    <t>526245001</t>
  </si>
  <si>
    <t>26358490</t>
  </si>
  <si>
    <t>ЗАО "ЗКПД 4 Инвест"</t>
  </si>
  <si>
    <t>5263034792</t>
  </si>
  <si>
    <t>26646756</t>
  </si>
  <si>
    <t>ЗАО "Зефс Услуги"</t>
  </si>
  <si>
    <t>5258050742</t>
  </si>
  <si>
    <t>525801001</t>
  </si>
  <si>
    <t>26647094</t>
  </si>
  <si>
    <t>ЗАО "СМИ"</t>
  </si>
  <si>
    <t>5208000506</t>
  </si>
  <si>
    <t>520801001</t>
  </si>
  <si>
    <t>29648869</t>
  </si>
  <si>
    <t>ЗАО "СРЦ "Голубая Ока"</t>
  </si>
  <si>
    <t>5260130762</t>
  </si>
  <si>
    <t>28053932</t>
  </si>
  <si>
    <t>ИП Фуфина Н.В.</t>
  </si>
  <si>
    <t>524400027272</t>
  </si>
  <si>
    <t>отсутствует</t>
  </si>
  <si>
    <t>26358255</t>
  </si>
  <si>
    <t>КУЗНЕЦОВСКОЕ МУП ЖКХ</t>
  </si>
  <si>
    <t>5236002390</t>
  </si>
  <si>
    <t>26358306</t>
  </si>
  <si>
    <t>Каликинский шпалопропиточный завод - филиал ОАО  "БетЭлТранс"</t>
  </si>
  <si>
    <t>5246001839</t>
  </si>
  <si>
    <t>997650001</t>
  </si>
  <si>
    <t>26358258</t>
  </si>
  <si>
    <t>Катунское МУП ЖКХ</t>
  </si>
  <si>
    <t>5236004975</t>
  </si>
  <si>
    <t>26380569</t>
  </si>
  <si>
    <t>Кужутское МУМППЖКХ</t>
  </si>
  <si>
    <t>5215000458</t>
  </si>
  <si>
    <t>29648861</t>
  </si>
  <si>
    <t>МП "ВАДРЕСУРС"</t>
  </si>
  <si>
    <t>5206025103</t>
  </si>
  <si>
    <t>520601001</t>
  </si>
  <si>
    <t>26373588</t>
  </si>
  <si>
    <t>МП "Водоканал"</t>
  </si>
  <si>
    <t>5240003928</t>
  </si>
  <si>
    <t>524001001</t>
  </si>
  <si>
    <t>26557167</t>
  </si>
  <si>
    <t>МП "Горводоканал"</t>
  </si>
  <si>
    <t>5228009994</t>
  </si>
  <si>
    <t>26373529</t>
  </si>
  <si>
    <t>МП "Горводопровод"</t>
  </si>
  <si>
    <t>5228009786</t>
  </si>
  <si>
    <t>26373443</t>
  </si>
  <si>
    <t>МП "ДИВЕЕВСКОЕ ЖКХ"</t>
  </si>
  <si>
    <t>5216017133</t>
  </si>
  <si>
    <t>521601001</t>
  </si>
  <si>
    <t>26373449</t>
  </si>
  <si>
    <t>МП "ЖКХ "Ковернинское"</t>
  </si>
  <si>
    <t>5218004355</t>
  </si>
  <si>
    <t>521801001</t>
  </si>
  <si>
    <t>26373451</t>
  </si>
  <si>
    <t>МП "ЖКХ "Сухоносовское"</t>
  </si>
  <si>
    <t>5218005045</t>
  </si>
  <si>
    <t>28942141</t>
  </si>
  <si>
    <t>МП "Жилкомсервис"</t>
  </si>
  <si>
    <t>5223034940</t>
  </si>
  <si>
    <t>26358144</t>
  </si>
  <si>
    <t>МП "Коммунальник"</t>
  </si>
  <si>
    <t>5216017239</t>
  </si>
  <si>
    <t>26358307</t>
  </si>
  <si>
    <t>МП "Линдовский ККПиБ"</t>
  </si>
  <si>
    <t>5246004124</t>
  </si>
  <si>
    <t>26373490</t>
  </si>
  <si>
    <t>МП "НКС"</t>
  </si>
  <si>
    <t>5223033369</t>
  </si>
  <si>
    <t>26373492</t>
  </si>
  <si>
    <t>МП "Радуга"</t>
  </si>
  <si>
    <t>5224003504</t>
  </si>
  <si>
    <t>522401001</t>
  </si>
  <si>
    <t>26358141</t>
  </si>
  <si>
    <t>МП "Сатисское ЖКХ"</t>
  </si>
  <si>
    <t>5216017126</t>
  </si>
  <si>
    <t>26358297</t>
  </si>
  <si>
    <t>МП ЖКХ С.КАМЕНКИ</t>
  </si>
  <si>
    <t>5245007965</t>
  </si>
  <si>
    <t>524501001</t>
  </si>
  <si>
    <t>26557653</t>
  </si>
  <si>
    <t>МУП "БОС"</t>
  </si>
  <si>
    <t>5222005009</t>
  </si>
  <si>
    <t>26652819</t>
  </si>
  <si>
    <t>МУП "Большое Козино"</t>
  </si>
  <si>
    <t>5244022199</t>
  </si>
  <si>
    <t>26373543</t>
  </si>
  <si>
    <t>МУП "Бытсервис"</t>
  </si>
  <si>
    <t>5231004770</t>
  </si>
  <si>
    <t>30959246</t>
  </si>
  <si>
    <t>МУП "ВОДОКАНАЛ"</t>
  </si>
  <si>
    <t>5221006970</t>
  </si>
  <si>
    <t>26555458</t>
  </si>
  <si>
    <t>5252021897</t>
  </si>
  <si>
    <t>525201001</t>
  </si>
  <si>
    <t>30855659</t>
  </si>
  <si>
    <t>МУП "ВОРОТЫНСКОЕ ЖКХ"</t>
  </si>
  <si>
    <t>5211759886</t>
  </si>
  <si>
    <t>521101001</t>
  </si>
  <si>
    <t>26358098</t>
  </si>
  <si>
    <t>МУП "Варнавинкоммунсервис"</t>
  </si>
  <si>
    <t>5207003582</t>
  </si>
  <si>
    <t>27636510</t>
  </si>
  <si>
    <t>МУП "Вахтантепловодоканал"</t>
  </si>
  <si>
    <t>5239008713</t>
  </si>
  <si>
    <t>523901001</t>
  </si>
  <si>
    <t>26373558</t>
  </si>
  <si>
    <t>МУП "Вершиловский сельский ЖЭУ"</t>
  </si>
  <si>
    <t>5236007310</t>
  </si>
  <si>
    <t>26373540</t>
  </si>
  <si>
    <t>МУП "Виткулово"</t>
  </si>
  <si>
    <t>5231005132</t>
  </si>
  <si>
    <t>28871157</t>
  </si>
  <si>
    <t>МУП "Водоканал"</t>
  </si>
  <si>
    <t>5239010720</t>
  </si>
  <si>
    <t>26373633</t>
  </si>
  <si>
    <t>5250021348</t>
  </si>
  <si>
    <t>525001001</t>
  </si>
  <si>
    <t>26373654</t>
  </si>
  <si>
    <t>МУП "Ворсменское МПП ЖКХ"</t>
  </si>
  <si>
    <t>5252004965</t>
  </si>
  <si>
    <t>26358264</t>
  </si>
  <si>
    <t>МУП "ГАРАНТ-ЖКХ"</t>
  </si>
  <si>
    <t>5238005477</t>
  </si>
  <si>
    <t>29645609</t>
  </si>
  <si>
    <t>МУП "Гидроторф - Водоканал" МО "р.п. Гидроторф"</t>
  </si>
  <si>
    <t>5244027743</t>
  </si>
  <si>
    <t>03-04-2014 00:00:00</t>
  </si>
  <si>
    <t>26373661</t>
  </si>
  <si>
    <t>МУП "Горводоканал"</t>
  </si>
  <si>
    <t>5254005971</t>
  </si>
  <si>
    <t>525401001</t>
  </si>
  <si>
    <t>28447754</t>
  </si>
  <si>
    <t>МУП "Городской Водоканал"</t>
  </si>
  <si>
    <t>5250058789</t>
  </si>
  <si>
    <t>27371762</t>
  </si>
  <si>
    <t>МУП "Городской жилфонд"</t>
  </si>
  <si>
    <t>5226013748</t>
  </si>
  <si>
    <t>522601001</t>
  </si>
  <si>
    <t>26358220</t>
  </si>
  <si>
    <t>МУП "Елизарово"</t>
  </si>
  <si>
    <t>5231004795</t>
  </si>
  <si>
    <t>26358121</t>
  </si>
  <si>
    <t>МУП "ЖИЛИЩНИК" ВОЛОДАРСКОГО РАЙОНА</t>
  </si>
  <si>
    <t>5214006023</t>
  </si>
  <si>
    <t>521401001</t>
  </si>
  <si>
    <t>28449409</t>
  </si>
  <si>
    <t>МУП "ЖКХ "СЕВЕРНЫЙ"</t>
  </si>
  <si>
    <t>5248036146</t>
  </si>
  <si>
    <t>524801001</t>
  </si>
  <si>
    <t>28005091</t>
  </si>
  <si>
    <t>МУП "ЖКХ Буревестник"</t>
  </si>
  <si>
    <t>5248033561</t>
  </si>
  <si>
    <t>26358324</t>
  </si>
  <si>
    <t>МУП "ЖКХ Зарубинское"</t>
  </si>
  <si>
    <t>5248015611</t>
  </si>
  <si>
    <t>26358331</t>
  </si>
  <si>
    <t>МУП "ЖКХ Зиняковское"</t>
  </si>
  <si>
    <t>5248015700</t>
  </si>
  <si>
    <t>26358333</t>
  </si>
  <si>
    <t>МУП "ЖКХ Ильинское"</t>
  </si>
  <si>
    <t>5248015724</t>
  </si>
  <si>
    <t>26358330</t>
  </si>
  <si>
    <t>МУП "ЖКХ Ковригинское"</t>
  </si>
  <si>
    <t>5248015690</t>
  </si>
  <si>
    <t>26358329</t>
  </si>
  <si>
    <t>МУП "ЖКХ Кумохинское"</t>
  </si>
  <si>
    <t>5248015682</t>
  </si>
  <si>
    <t>28147903</t>
  </si>
  <si>
    <t>МУП "ЖКХ Лысковского района"</t>
  </si>
  <si>
    <t>5222070569</t>
  </si>
  <si>
    <t>26358335</t>
  </si>
  <si>
    <t>МУП "ЖКХ Мошковское"</t>
  </si>
  <si>
    <t>5248015756</t>
  </si>
  <si>
    <t>27893480</t>
  </si>
  <si>
    <t>МУП "ЖКХ Сеченовское"</t>
  </si>
  <si>
    <t>5230004200</t>
  </si>
  <si>
    <t>523001001</t>
  </si>
  <si>
    <t>26358327</t>
  </si>
  <si>
    <t>МУП "ЖКХ Смольковское"</t>
  </si>
  <si>
    <t>5248015650</t>
  </si>
  <si>
    <t>26358334</t>
  </si>
  <si>
    <t>МУП "ЖКХ Тимирязево"</t>
  </si>
  <si>
    <t>5248015749</t>
  </si>
  <si>
    <t>26358332</t>
  </si>
  <si>
    <t>МУП "ЖКХ Федуринское"</t>
  </si>
  <si>
    <t>5248015717</t>
  </si>
  <si>
    <t>26358081</t>
  </si>
  <si>
    <t>МУП "Жилком"</t>
  </si>
  <si>
    <t>5201029760</t>
  </si>
  <si>
    <t>520101001</t>
  </si>
  <si>
    <t>26373562</t>
  </si>
  <si>
    <t>МУП "Жилкоммунсервис" д. Котельницы</t>
  </si>
  <si>
    <t>5236007126</t>
  </si>
  <si>
    <t>28871911</t>
  </si>
  <si>
    <t>МУП "КОММУНАЛЬЩИК"</t>
  </si>
  <si>
    <t>5225006709</t>
  </si>
  <si>
    <t>522501001</t>
  </si>
  <si>
    <t>26552168</t>
  </si>
  <si>
    <t>МУП "КОМУНЭНЕРГО"</t>
  </si>
  <si>
    <t>5238006336</t>
  </si>
  <si>
    <t>30354230</t>
  </si>
  <si>
    <t>МУП "КОНЕВО"</t>
  </si>
  <si>
    <t>5244029437</t>
  </si>
  <si>
    <t>26358114</t>
  </si>
  <si>
    <t>МУП "Коммунальник"</t>
  </si>
  <si>
    <t>5214000039</t>
  </si>
  <si>
    <t>28146599</t>
  </si>
  <si>
    <t>5222003594</t>
  </si>
  <si>
    <t>26373421</t>
  </si>
  <si>
    <t>МУП "Коммунсервис"</t>
  </si>
  <si>
    <t>5214000230</t>
  </si>
  <si>
    <t>28827589</t>
  </si>
  <si>
    <t>МУП "Кочергино"</t>
  </si>
  <si>
    <t>5244025619</t>
  </si>
  <si>
    <t>26358265</t>
  </si>
  <si>
    <t>МУП "Лесогорск ЖКХ"</t>
  </si>
  <si>
    <t>5238005484</t>
  </si>
  <si>
    <t>28872216</t>
  </si>
  <si>
    <t>МУП "МАЛОЕ КОЗИНО"</t>
  </si>
  <si>
    <t>5244028031</t>
  </si>
  <si>
    <t>27839234</t>
  </si>
  <si>
    <t>МУП "МП "Водоканал" МО "города Балахна"</t>
  </si>
  <si>
    <t>5244025070</t>
  </si>
  <si>
    <t>26652814</t>
  </si>
  <si>
    <t>МУП "МП "ТЕПЛОЭНЕРГО" МО "БМР НО"</t>
  </si>
  <si>
    <t>5244022262</t>
  </si>
  <si>
    <t>27808573</t>
  </si>
  <si>
    <t>МУП "Новосмолинское"</t>
  </si>
  <si>
    <t>5214010679</t>
  </si>
  <si>
    <t>26358266</t>
  </si>
  <si>
    <t>МУП "ПРАКТИК"</t>
  </si>
  <si>
    <t>5238005533</t>
  </si>
  <si>
    <t>26373647</t>
  </si>
  <si>
    <t>МУП "Райводоканал"</t>
  </si>
  <si>
    <t>5251007667</t>
  </si>
  <si>
    <t>525101001</t>
  </si>
  <si>
    <t>16-11-2001 00:00:00</t>
  </si>
  <si>
    <t>30382083</t>
  </si>
  <si>
    <t>МУП "СЕВЕРНОЕ ЖКХ"</t>
  </si>
  <si>
    <t>5207016670</t>
  </si>
  <si>
    <t>26358226</t>
  </si>
  <si>
    <t>МУП "СПАССКОЕ ЖКХ"</t>
  </si>
  <si>
    <t>5232002977</t>
  </si>
  <si>
    <t>523201001</t>
  </si>
  <si>
    <t>26380675</t>
  </si>
  <si>
    <t>МУП "СТОКИ"</t>
  </si>
  <si>
    <t>5247015217</t>
  </si>
  <si>
    <t>26373448</t>
  </si>
  <si>
    <t>МУП "Соловьевское ЖКХ"</t>
  </si>
  <si>
    <t>5217000333</t>
  </si>
  <si>
    <t>521701003</t>
  </si>
  <si>
    <t>27773931</t>
  </si>
  <si>
    <t>МУП "Сява - Теплосервис"</t>
  </si>
  <si>
    <t>5239010374</t>
  </si>
  <si>
    <t>27636513</t>
  </si>
  <si>
    <t>МУП "Сявакоммунсервис"</t>
  </si>
  <si>
    <t>5239008061</t>
  </si>
  <si>
    <t>26373630</t>
  </si>
  <si>
    <t>МУП "ТВК" г. Заволжья</t>
  </si>
  <si>
    <t>5248016372</t>
  </si>
  <si>
    <t>27573878</t>
  </si>
  <si>
    <t>МУП "Тепло"</t>
  </si>
  <si>
    <t>5252029494</t>
  </si>
  <si>
    <t>26552019</t>
  </si>
  <si>
    <t>МУП "Тепловик-1"</t>
  </si>
  <si>
    <t>5217001030</t>
  </si>
  <si>
    <t>521701001</t>
  </si>
  <si>
    <t>26552021</t>
  </si>
  <si>
    <t>МУП "Тепловик-2"</t>
  </si>
  <si>
    <t>5217001062</t>
  </si>
  <si>
    <t>26358322</t>
  </si>
  <si>
    <t>МУП "Тепловые сети"</t>
  </si>
  <si>
    <t>5248011350</t>
  </si>
  <si>
    <t>26358206</t>
  </si>
  <si>
    <t>МУП "Теплосервис"</t>
  </si>
  <si>
    <t>5228009803</t>
  </si>
  <si>
    <t>26358221</t>
  </si>
  <si>
    <t>МУП "Теплоэнергия-1"</t>
  </si>
  <si>
    <t>5231004851</t>
  </si>
  <si>
    <t>26373596</t>
  </si>
  <si>
    <t>МУП "УВКХ"</t>
  </si>
  <si>
    <t>5245013020</t>
  </si>
  <si>
    <t>26373388</t>
  </si>
  <si>
    <t>МУП "Управляющая компания"</t>
  </si>
  <si>
    <t>5204001114</t>
  </si>
  <si>
    <t>520401001</t>
  </si>
  <si>
    <t>28053496</t>
  </si>
  <si>
    <t>МУП "ШОКС"</t>
  </si>
  <si>
    <t>5239010688</t>
  </si>
  <si>
    <t>26373587</t>
  </si>
  <si>
    <t>МУП "Шахуньяводоканал"</t>
  </si>
  <si>
    <t>5239008791</t>
  </si>
  <si>
    <t>31082135</t>
  </si>
  <si>
    <t>МУП "ЮГАНЕЦКОЕ"</t>
  </si>
  <si>
    <t>5214011834</t>
  </si>
  <si>
    <t>26358223</t>
  </si>
  <si>
    <t>МУП "Яковское"</t>
  </si>
  <si>
    <t>5231005125</t>
  </si>
  <si>
    <t>26774409</t>
  </si>
  <si>
    <t>МУП Варнавинского района "Северный"</t>
  </si>
  <si>
    <t>5207013439</t>
  </si>
  <si>
    <t>27577563</t>
  </si>
  <si>
    <t>МУП ЖКХ</t>
  </si>
  <si>
    <t>5237002949</t>
  </si>
  <si>
    <t>523701001</t>
  </si>
  <si>
    <t>26358136</t>
  </si>
  <si>
    <t>МУП ЖКХ "БОГОЯВЛЕНСКОЕ"</t>
  </si>
  <si>
    <t>5215010375</t>
  </si>
  <si>
    <t>28146582</t>
  </si>
  <si>
    <t>МУП ЖКХ "Бармино"</t>
  </si>
  <si>
    <t>5222000272</t>
  </si>
  <si>
    <t>26373417</t>
  </si>
  <si>
    <t>МУП ЖКХ "Водоканал"</t>
  </si>
  <si>
    <t>5212007342</t>
  </si>
  <si>
    <t>521201001</t>
  </si>
  <si>
    <t>26373427</t>
  </si>
  <si>
    <t>МУП ЖКХ "Жилсервис" Володарского района</t>
  </si>
  <si>
    <t>5214007997</t>
  </si>
  <si>
    <t>10-06-2003 00:00:00</t>
  </si>
  <si>
    <t>26358120</t>
  </si>
  <si>
    <t>МУП ЖКХ "Ильиногорское"</t>
  </si>
  <si>
    <t>5214005012</t>
  </si>
  <si>
    <t>27633085</t>
  </si>
  <si>
    <t>МУП ЖКХ "Коммунальник"</t>
  </si>
  <si>
    <t>5203002330</t>
  </si>
  <si>
    <t>520303001</t>
  </si>
  <si>
    <t>26358169</t>
  </si>
  <si>
    <t>МУП ЖКХ "Леньково"</t>
  </si>
  <si>
    <t>5222070336</t>
  </si>
  <si>
    <t>26358173</t>
  </si>
  <si>
    <t>МУП ЖКХ "Нива"</t>
  </si>
  <si>
    <t>5222001100</t>
  </si>
  <si>
    <t>26358170</t>
  </si>
  <si>
    <t>МУП ЖКХ "Просек"</t>
  </si>
  <si>
    <t>5222070343</t>
  </si>
  <si>
    <t>28452082</t>
  </si>
  <si>
    <t>МУП ЖКХ "Сокол"</t>
  </si>
  <si>
    <t>5248034734</t>
  </si>
  <si>
    <t>26555489</t>
  </si>
  <si>
    <t>МУП ЖКХ "Тепелевское"</t>
  </si>
  <si>
    <t>5215001797</t>
  </si>
  <si>
    <t>13-10-2009 00:00:00</t>
  </si>
  <si>
    <t>28155211</t>
  </si>
  <si>
    <t>МУП ЖКХ Бриляково</t>
  </si>
  <si>
    <t>5248015668</t>
  </si>
  <si>
    <t>28155300</t>
  </si>
  <si>
    <t>МУП ЖКХ Смиркино</t>
  </si>
  <si>
    <t>5248015643</t>
  </si>
  <si>
    <t>26358092</t>
  </si>
  <si>
    <t>МУП ЖКХ Холязинского сельсовета</t>
  </si>
  <si>
    <t>5204003070</t>
  </si>
  <si>
    <t>26358091</t>
  </si>
  <si>
    <t>МУП ЖКХ п. Советский</t>
  </si>
  <si>
    <t>5204002319</t>
  </si>
  <si>
    <t>26552080</t>
  </si>
  <si>
    <t>МУП ЖКХ р.п. Красные Баки</t>
  </si>
  <si>
    <t>5219382342</t>
  </si>
  <si>
    <t>04-07-2007 00:00:00</t>
  </si>
  <si>
    <t>26358231</t>
  </si>
  <si>
    <t>МУП Тонкинского района "Тонкинские теплосети"</t>
  </si>
  <si>
    <t>5233002810</t>
  </si>
  <si>
    <t>523301001</t>
  </si>
  <si>
    <t>26373600</t>
  </si>
  <si>
    <t>МУП п. Буревестник</t>
  </si>
  <si>
    <t>5245012411</t>
  </si>
  <si>
    <t>26358129</t>
  </si>
  <si>
    <t>Малопицкое МУМППЖКХ</t>
  </si>
  <si>
    <t>5215000761</t>
  </si>
  <si>
    <t>29-06-2006 00:00:00</t>
  </si>
  <si>
    <t>26358124</t>
  </si>
  <si>
    <t>Нижегородское МУМППЖКХ</t>
  </si>
  <si>
    <t>5215000391</t>
  </si>
  <si>
    <t>26358150</t>
  </si>
  <si>
    <t>ОАО "Агроплемкомбинат МИР"</t>
  </si>
  <si>
    <t>5218005172</t>
  </si>
  <si>
    <t>27367624</t>
  </si>
  <si>
    <t>ОАО "Агрофирма "Птицефабрика Сеймовская"</t>
  </si>
  <si>
    <t>5214002050</t>
  </si>
  <si>
    <t>26555453</t>
  </si>
  <si>
    <t>ОАО "Борремфлот"</t>
  </si>
  <si>
    <t>5246000850</t>
  </si>
  <si>
    <t>26555692</t>
  </si>
  <si>
    <t>ОАО "Вознесенский водоканал"</t>
  </si>
  <si>
    <t>5210189908</t>
  </si>
  <si>
    <t>521001001</t>
  </si>
  <si>
    <t>26373632</t>
  </si>
  <si>
    <t>ОАО "ДВК"</t>
  </si>
  <si>
    <t>5260154749</t>
  </si>
  <si>
    <t>26358337</t>
  </si>
  <si>
    <t>ОАО "Дизель"</t>
  </si>
  <si>
    <t>5249012839</t>
  </si>
  <si>
    <t>26358486</t>
  </si>
  <si>
    <t>ОАО "Железобетонстрой № 5"</t>
  </si>
  <si>
    <t>5263001405</t>
  </si>
  <si>
    <t>26358117</t>
  </si>
  <si>
    <t>ОАО "Ильиногорское"</t>
  </si>
  <si>
    <t>5214001459</t>
  </si>
  <si>
    <t>26358237</t>
  </si>
  <si>
    <t>ОАО "Коммунтехсервис"</t>
  </si>
  <si>
    <t>5234003863</t>
  </si>
  <si>
    <t>523401001</t>
  </si>
  <si>
    <t>26358171</t>
  </si>
  <si>
    <t>ОАО "ЛЭТЗ"</t>
  </si>
  <si>
    <t>5222000882</t>
  </si>
  <si>
    <t>26555460</t>
  </si>
  <si>
    <t>ОАО "МИЗ им. М.Горького"</t>
  </si>
  <si>
    <t>5252000488</t>
  </si>
  <si>
    <t>26358359</t>
  </si>
  <si>
    <t>ОАО "МИЗ-Ворсма"</t>
  </si>
  <si>
    <t>5252000368</t>
  </si>
  <si>
    <t>26358270</t>
  </si>
  <si>
    <t>ОАО "Молоко"</t>
  </si>
  <si>
    <t>5239001108</t>
  </si>
  <si>
    <t>26373662</t>
  </si>
  <si>
    <t>ОАО "НИЖЕГОРОДСКИЙ ВОДОКАНАЛ"</t>
  </si>
  <si>
    <t>5257086827</t>
  </si>
  <si>
    <t>26358321</t>
  </si>
  <si>
    <t>ОАО "ПАНСИОНАТ "БУРЕВЕСТНИК"</t>
  </si>
  <si>
    <t>5248005892</t>
  </si>
  <si>
    <t>26358289</t>
  </si>
  <si>
    <t>ОАО "Полиграфкартон"</t>
  </si>
  <si>
    <t>5244010789</t>
  </si>
  <si>
    <t>27622545</t>
  </si>
  <si>
    <t>ОАО "Птицефабрика "Кудьминская"</t>
  </si>
  <si>
    <t>5245002438</t>
  </si>
  <si>
    <t>26648877</t>
  </si>
  <si>
    <t>ОАО "РЖД" (Дирекция по тепловодоснабжению)</t>
  </si>
  <si>
    <t>997650010</t>
  </si>
  <si>
    <t>26358278</t>
  </si>
  <si>
    <t>ОАО "Рикор-Электроникс"</t>
  </si>
  <si>
    <t>5243001622</t>
  </si>
  <si>
    <t>524301001</t>
  </si>
  <si>
    <t>26808463</t>
  </si>
  <si>
    <t>ОАО "Синтез"</t>
  </si>
  <si>
    <t>5249003520</t>
  </si>
  <si>
    <t>27054261</t>
  </si>
  <si>
    <t>ОАО "ТГК-6"</t>
  </si>
  <si>
    <t>5257072937</t>
  </si>
  <si>
    <t>526001001</t>
  </si>
  <si>
    <t>26358112</t>
  </si>
  <si>
    <t>ОАО "Тепловик"</t>
  </si>
  <si>
    <t>5211759082</t>
  </si>
  <si>
    <t>26-02-2004 00:00:00</t>
  </si>
  <si>
    <t>26951315</t>
  </si>
  <si>
    <t>ОАО "УК ЖКХ Починковского района"</t>
  </si>
  <si>
    <t>5227006006</t>
  </si>
  <si>
    <t>522701001</t>
  </si>
  <si>
    <t>26358214</t>
  </si>
  <si>
    <t>ОАО "УК ЖКХ Сергачского района"</t>
  </si>
  <si>
    <t>5229007213</t>
  </si>
  <si>
    <t>522901001</t>
  </si>
  <si>
    <t>31029548</t>
  </si>
  <si>
    <t>ООО "АКВА"</t>
  </si>
  <si>
    <t>5260445280</t>
  </si>
  <si>
    <t>26373589</t>
  </si>
  <si>
    <t>ООО "АРЗАМАССКИЙ ВОДОКАНАЛ"</t>
  </si>
  <si>
    <t>5243027892</t>
  </si>
  <si>
    <t>24-02-2010 00:00:00</t>
  </si>
  <si>
    <t>28140500</t>
  </si>
  <si>
    <t>ООО "Агрофирма "Волготрансгаз"</t>
  </si>
  <si>
    <t>5203001513</t>
  </si>
  <si>
    <t>522202001</t>
  </si>
  <si>
    <t>26758117</t>
  </si>
  <si>
    <t>ООО "АкваКом"</t>
  </si>
  <si>
    <t>5228056218</t>
  </si>
  <si>
    <t>26358250</t>
  </si>
  <si>
    <t>ООО "Арьякоммунсервис"</t>
  </si>
  <si>
    <t>5235006602</t>
  </si>
  <si>
    <t>26555455</t>
  </si>
  <si>
    <t>ООО "БАЗ"</t>
  </si>
  <si>
    <t>5246046131</t>
  </si>
  <si>
    <t>31043296</t>
  </si>
  <si>
    <t>ООО "БКК"</t>
  </si>
  <si>
    <t>5244030591</t>
  </si>
  <si>
    <t>26373394</t>
  </si>
  <si>
    <t>ООО "Бутурлинский водоканал"</t>
  </si>
  <si>
    <t>5205004809</t>
  </si>
  <si>
    <t>520501001</t>
  </si>
  <si>
    <t>26373590</t>
  </si>
  <si>
    <t>ООО "Быт-Сервис"</t>
  </si>
  <si>
    <t>5244015434</t>
  </si>
  <si>
    <t>28001435</t>
  </si>
  <si>
    <t>ООО "ВИКОМ"</t>
  </si>
  <si>
    <t>5210000334</t>
  </si>
  <si>
    <t>30875825</t>
  </si>
  <si>
    <t>ООО "ВОДОКАНАЛ"</t>
  </si>
  <si>
    <t>5223035126</t>
  </si>
  <si>
    <t>18-04-2016 00:00:00</t>
  </si>
  <si>
    <t>27367568</t>
  </si>
  <si>
    <t>ООО "Вадводоканал"</t>
  </si>
  <si>
    <t>5206024741</t>
  </si>
  <si>
    <t>30382101</t>
  </si>
  <si>
    <t>ООО "ВетлугаСервис"</t>
  </si>
  <si>
    <t>5209003147</t>
  </si>
  <si>
    <t>520901001</t>
  </si>
  <si>
    <t>28456900</t>
  </si>
  <si>
    <t>ООО "Ветлугаводоканал"</t>
  </si>
  <si>
    <t>5209005955</t>
  </si>
  <si>
    <t>26555487</t>
  </si>
  <si>
    <t>ООО "ВоСток-ДК"</t>
  </si>
  <si>
    <t>5215001638</t>
  </si>
  <si>
    <t>30377814</t>
  </si>
  <si>
    <t>ООО "Водоканал города Навашино"</t>
  </si>
  <si>
    <t>5262271617</t>
  </si>
  <si>
    <t>526201001</t>
  </si>
  <si>
    <t>26951326</t>
  </si>
  <si>
    <t>ООО "Водоканал"</t>
  </si>
  <si>
    <t>5212510490</t>
  </si>
  <si>
    <t>26373491</t>
  </si>
  <si>
    <t>5223033697</t>
  </si>
  <si>
    <t>28037719</t>
  </si>
  <si>
    <t>ООО "Водоканал-Строй-Сервис"</t>
  </si>
  <si>
    <t>5229008351</t>
  </si>
  <si>
    <t>522990100</t>
  </si>
  <si>
    <t>05-02-2010 00:00:00</t>
  </si>
  <si>
    <t>28857372</t>
  </si>
  <si>
    <t>ООО "Волга-УК "ЖКХ"</t>
  </si>
  <si>
    <t>5244023957</t>
  </si>
  <si>
    <t>31026167</t>
  </si>
  <si>
    <t>ООО "Восход"</t>
  </si>
  <si>
    <t>5207016711</t>
  </si>
  <si>
    <t>26774403</t>
  </si>
  <si>
    <t>ООО "Восходкомин"</t>
  </si>
  <si>
    <t>5207013252</t>
  </si>
  <si>
    <t>27773921</t>
  </si>
  <si>
    <t>ООО "Дом отдыха "Кудьма"</t>
  </si>
  <si>
    <t>5260077438</t>
  </si>
  <si>
    <t>31196698</t>
  </si>
  <si>
    <t>ООО "ЖБС-5"</t>
  </si>
  <si>
    <t>5263130707</t>
  </si>
  <si>
    <t>28091842</t>
  </si>
  <si>
    <t>ООО "ЖКС"</t>
  </si>
  <si>
    <t>5223034676</t>
  </si>
  <si>
    <t>26557561</t>
  </si>
  <si>
    <t>ООО "ЖКХ "Сатис"</t>
  </si>
  <si>
    <t>5216017510</t>
  </si>
  <si>
    <t>26373659</t>
  </si>
  <si>
    <t>ООО "ЖКХ Ярымово"</t>
  </si>
  <si>
    <t>5252022562</t>
  </si>
  <si>
    <t>26557165</t>
  </si>
  <si>
    <t>ООО "Жилкомсервис"</t>
  </si>
  <si>
    <t>5228055711</t>
  </si>
  <si>
    <t>31205498</t>
  </si>
  <si>
    <t>ООО "ЗАГОРОДНАЯ СЕРВИСНАЯ СЛУЖБА"</t>
  </si>
  <si>
    <t>5245018396</t>
  </si>
  <si>
    <t>26562570</t>
  </si>
  <si>
    <t>ООО "Заводские сети"</t>
  </si>
  <si>
    <t>5256049340</t>
  </si>
  <si>
    <t>26322342</t>
  </si>
  <si>
    <t>ООО "Зефс-энерго"</t>
  </si>
  <si>
    <t>5258049909</t>
  </si>
  <si>
    <t>31214020</t>
  </si>
  <si>
    <t>ООО "ИВК"</t>
  </si>
  <si>
    <t>5249157665</t>
  </si>
  <si>
    <t>30912429</t>
  </si>
  <si>
    <t>ООО "ИСТОК"</t>
  </si>
  <si>
    <t>5223035239</t>
  </si>
  <si>
    <t>30854345</t>
  </si>
  <si>
    <t>ООО "КОММУНАЛЬЩИК-НН"</t>
  </si>
  <si>
    <t>5245027023</t>
  </si>
  <si>
    <t>19-10-2015 00:00:00</t>
  </si>
  <si>
    <t>26555680</t>
  </si>
  <si>
    <t>ООО "КОМСЕРВИС-В"</t>
  </si>
  <si>
    <t>5208004853</t>
  </si>
  <si>
    <t>28871053</t>
  </si>
  <si>
    <t>ООО "Капролактам-Энерго"</t>
  </si>
  <si>
    <t>5249133382</t>
  </si>
  <si>
    <t>26358104</t>
  </si>
  <si>
    <t>ООО "Коммунальник"</t>
  </si>
  <si>
    <t>5209005634</t>
  </si>
  <si>
    <t>27566780</t>
  </si>
  <si>
    <t>ООО "Коммунальщик"</t>
  </si>
  <si>
    <t>5245017794</t>
  </si>
  <si>
    <t>27634860</t>
  </si>
  <si>
    <t>5260262462</t>
  </si>
  <si>
    <t>26555474</t>
  </si>
  <si>
    <t>ООО "Коммунсервис"</t>
  </si>
  <si>
    <t>5230003848</t>
  </si>
  <si>
    <t>28455154</t>
  </si>
  <si>
    <t>5235007356</t>
  </si>
  <si>
    <t>27886941</t>
  </si>
  <si>
    <t>ООО "Кузьмиярское"</t>
  </si>
  <si>
    <t>5211759413</t>
  </si>
  <si>
    <t>26795557</t>
  </si>
  <si>
    <t>ООО "Локал-Клининг"</t>
  </si>
  <si>
    <t>5248023556</t>
  </si>
  <si>
    <t>28457679</t>
  </si>
  <si>
    <t>ООО "Мухтоловское ЖКХ"</t>
  </si>
  <si>
    <t>5201000264</t>
  </si>
  <si>
    <t>03-07-2012 00:00:00</t>
  </si>
  <si>
    <t>26951231</t>
  </si>
  <si>
    <t>ООО "Нижегородские моторы"</t>
  </si>
  <si>
    <t>5256067300</t>
  </si>
  <si>
    <t>26654118</t>
  </si>
  <si>
    <t>ООО "Очистные сооружения"</t>
  </si>
  <si>
    <t>5230004023</t>
  </si>
  <si>
    <t>26951379</t>
  </si>
  <si>
    <t>ООО "ПРОММАШ"</t>
  </si>
  <si>
    <t>5236001928</t>
  </si>
  <si>
    <t>28425154</t>
  </si>
  <si>
    <t>ООО "Профит"</t>
  </si>
  <si>
    <t>5262287335</t>
  </si>
  <si>
    <t>31187885</t>
  </si>
  <si>
    <t>ООО "РАЙВОДОКАНАЛ"</t>
  </si>
  <si>
    <t>5243037996</t>
  </si>
  <si>
    <t>28859728</t>
  </si>
  <si>
    <t>ООО "РАЙВОДОКАНАЛСЕРВИС"</t>
  </si>
  <si>
    <t>5202012350</t>
  </si>
  <si>
    <t>520201001</t>
  </si>
  <si>
    <t>28985128</t>
  </si>
  <si>
    <t>ООО "РВК"</t>
  </si>
  <si>
    <t>5249135284</t>
  </si>
  <si>
    <t>01-09-2014 00:00:00</t>
  </si>
  <si>
    <t>26373384</t>
  </si>
  <si>
    <t>ООО "РайВодоканал"</t>
  </si>
  <si>
    <t>5202009950</t>
  </si>
  <si>
    <t>26570488</t>
  </si>
  <si>
    <t>ООО "Райводоканал"</t>
  </si>
  <si>
    <t>5201030090</t>
  </si>
  <si>
    <t>12-01-2009 00:00:00</t>
  </si>
  <si>
    <t>26650748</t>
  </si>
  <si>
    <t>ООО "РегионРесурс"</t>
  </si>
  <si>
    <t>5252023559</t>
  </si>
  <si>
    <t>26654120</t>
  </si>
  <si>
    <t>ООО "Ресурс"</t>
  </si>
  <si>
    <t>5225005769</t>
  </si>
  <si>
    <t>30429665</t>
  </si>
  <si>
    <t>ООО "СТРИМ"</t>
  </si>
  <si>
    <t>5257154516</t>
  </si>
  <si>
    <t>525701001</t>
  </si>
  <si>
    <t>26551208</t>
  </si>
  <si>
    <t>ООО "Санаторий "Городецкий"</t>
  </si>
  <si>
    <t>5248013357</t>
  </si>
  <si>
    <t>13-10-1999 00:00:00</t>
  </si>
  <si>
    <t>28037821</t>
  </si>
  <si>
    <t>ООО "Сеченово-Водоканал"</t>
  </si>
  <si>
    <t>5230004217</t>
  </si>
  <si>
    <t>26759066</t>
  </si>
  <si>
    <t>ООО "Сосновскдорремстрой"</t>
  </si>
  <si>
    <t>5231003248</t>
  </si>
  <si>
    <t>27322384</t>
  </si>
  <si>
    <t>ООО "Сухобезводнинское ЖКХ"</t>
  </si>
  <si>
    <t>5228056070</t>
  </si>
  <si>
    <t>27580815</t>
  </si>
  <si>
    <t>ООО "Сява ЖКУ"</t>
  </si>
  <si>
    <t>5239010053</t>
  </si>
  <si>
    <t>27784821</t>
  </si>
  <si>
    <t>ООО "Тепло"</t>
  </si>
  <si>
    <t>5239010078</t>
  </si>
  <si>
    <t>28451389</t>
  </si>
  <si>
    <t>ООО "Транзит"</t>
  </si>
  <si>
    <t>5245021014</t>
  </si>
  <si>
    <t>30905542</t>
  </si>
  <si>
    <t>ООО "УК "НОКК"</t>
  </si>
  <si>
    <t>7714740243</t>
  </si>
  <si>
    <t>30982795</t>
  </si>
  <si>
    <t>ООО "УК "Сетка-Центр"</t>
  </si>
  <si>
    <t>5249143408</t>
  </si>
  <si>
    <t>26555443</t>
  </si>
  <si>
    <t>ООО "Уренское ЖКХ"</t>
  </si>
  <si>
    <t>5235006592</t>
  </si>
  <si>
    <t>26373383</t>
  </si>
  <si>
    <t>ООО "Чернухинские водопроводные сети Арзамасского района"</t>
  </si>
  <si>
    <t>5202007128</t>
  </si>
  <si>
    <t>520201000</t>
  </si>
  <si>
    <t>28821611</t>
  </si>
  <si>
    <t>ООО "ЭКОЛОГ"</t>
  </si>
  <si>
    <t>5234004810</t>
  </si>
  <si>
    <t>30830889</t>
  </si>
  <si>
    <t>ООО "ЭЛКОСТ"</t>
  </si>
  <si>
    <t>5257141193</t>
  </si>
  <si>
    <t>27673406</t>
  </si>
  <si>
    <t>ООО "Экоин - НОРСИ"</t>
  </si>
  <si>
    <t>5250038535</t>
  </si>
  <si>
    <t>27774384</t>
  </si>
  <si>
    <t>ООО "Энерго Ресурс"</t>
  </si>
  <si>
    <t>5214010855</t>
  </si>
  <si>
    <t>26776525</t>
  </si>
  <si>
    <t>ООО «Коммунальные системы»</t>
  </si>
  <si>
    <t>5216017912</t>
  </si>
  <si>
    <t>28155314</t>
  </si>
  <si>
    <t>ООО ВИК</t>
  </si>
  <si>
    <t>5244018499</t>
  </si>
  <si>
    <t>26358161</t>
  </si>
  <si>
    <t>ООО МУП "Коммунальник"</t>
  </si>
  <si>
    <t>5219005633</t>
  </si>
  <si>
    <t>30359845</t>
  </si>
  <si>
    <t>ОП "Нижегородское" АО "Главное управление жилищно-коммунального хозяйства"</t>
  </si>
  <si>
    <t>26322338</t>
  </si>
  <si>
    <t>ПАО "ЗМЗ"</t>
  </si>
  <si>
    <t>5248004137</t>
  </si>
  <si>
    <t>26322359</t>
  </si>
  <si>
    <t>ПАО "Завод "Красное Сормово"</t>
  </si>
  <si>
    <t>5263006629</t>
  </si>
  <si>
    <t>26358385</t>
  </si>
  <si>
    <t>ПАО "МАНН"</t>
  </si>
  <si>
    <t>5256045754</t>
  </si>
  <si>
    <t>26322360</t>
  </si>
  <si>
    <t>ПАО "НМЗ"</t>
  </si>
  <si>
    <t>5259008768</t>
  </si>
  <si>
    <t>525901001</t>
  </si>
  <si>
    <t>26380702</t>
  </si>
  <si>
    <t>ПАО "ПАВЛОВСКИЙ АВТОБУС"</t>
  </si>
  <si>
    <t>5252000350</t>
  </si>
  <si>
    <t>26380704</t>
  </si>
  <si>
    <t>ПАО "ПО" ГОРИЗОНТ"</t>
  </si>
  <si>
    <t>5252000417</t>
  </si>
  <si>
    <t>08-06-2016 00:00:00</t>
  </si>
  <si>
    <t>26358358</t>
  </si>
  <si>
    <t>ПАО "РУСПОЛИМЕТ"</t>
  </si>
  <si>
    <t>5251008501</t>
  </si>
  <si>
    <t>26358159</t>
  </si>
  <si>
    <t>Прудовское МУП ЖКХ</t>
  </si>
  <si>
    <t>5219005129</t>
  </si>
  <si>
    <t>26358256</t>
  </si>
  <si>
    <t>Пуреховское МУП ЖКХ</t>
  </si>
  <si>
    <t>5236002880</t>
  </si>
  <si>
    <t>30869142</t>
  </si>
  <si>
    <t>СПК "ЗАВЕТЫ ИЛЬИЧА"</t>
  </si>
  <si>
    <t>5222001075</t>
  </si>
  <si>
    <t>20-09-2002 00:00:00</t>
  </si>
  <si>
    <t>26555497</t>
  </si>
  <si>
    <t>СПК "Ковернино"</t>
  </si>
  <si>
    <t>5218004299</t>
  </si>
  <si>
    <t>26555480</t>
  </si>
  <si>
    <t>СПК "Колхоз Искра"</t>
  </si>
  <si>
    <t>5245023484</t>
  </si>
  <si>
    <t>26555493</t>
  </si>
  <si>
    <t>СПК "Колхоз им. Кутузова"</t>
  </si>
  <si>
    <t>5218000791</t>
  </si>
  <si>
    <t>26555499</t>
  </si>
  <si>
    <t>СПК "Семинский"</t>
  </si>
  <si>
    <t>5218003601</t>
  </si>
  <si>
    <t>26358126</t>
  </si>
  <si>
    <t>Сарлейское МУМППЖКХ</t>
  </si>
  <si>
    <t>5215000507</t>
  </si>
  <si>
    <t>24-03-2006 00:00:00</t>
  </si>
  <si>
    <t>27372109</t>
  </si>
  <si>
    <t>Суроватихинское МУМПЖКХ</t>
  </si>
  <si>
    <t>5215000722</t>
  </si>
  <si>
    <t>30903763</t>
  </si>
  <si>
    <t>ФГБУ "ЦЖКУ" МИНОБОРОНЫ РОССИИ</t>
  </si>
  <si>
    <t>770101001</t>
  </si>
  <si>
    <t>26358103</t>
  </si>
  <si>
    <t>ФГОУ СПО "Ветлужский лесотехнический техникум"</t>
  </si>
  <si>
    <t>5209002802</t>
  </si>
  <si>
    <t>26755460</t>
  </si>
  <si>
    <t>ФГОУ СПО "Работкинский аграрный колледж"</t>
  </si>
  <si>
    <t>5250007142</t>
  </si>
  <si>
    <t>26358487</t>
  </si>
  <si>
    <t>ФГУП "Завод "Электромаш"</t>
  </si>
  <si>
    <t>5263002110</t>
  </si>
  <si>
    <t>26768505</t>
  </si>
  <si>
    <t>ФГУП "РФЯЦ-ВНИИЭФ"</t>
  </si>
  <si>
    <t>5254001230</t>
  </si>
  <si>
    <t>26322363</t>
  </si>
  <si>
    <t>ФКП "Завод имени Я.М. Свердлова"</t>
  </si>
  <si>
    <t>5249002485</t>
  </si>
  <si>
    <t>27577541</t>
  </si>
  <si>
    <t>ФКУ ИК-14 ГУФСИН РОССИИ ПО НИЖЕГОРОДСКОЙ ОБЛАСТИ</t>
  </si>
  <si>
    <t>5228007193</t>
  </si>
  <si>
    <t>27967274</t>
  </si>
  <si>
    <t>ФКУ ИК-15 ГУФСИН России по Нижегородской области</t>
  </si>
  <si>
    <t>5206002113</t>
  </si>
  <si>
    <t>26358151</t>
  </si>
  <si>
    <t>ФКУ ЛИУ-3 ГУФСИН РОССИИ ПО НИЖЕГОРОДСКОЙ ОБЛАСТИ</t>
  </si>
  <si>
    <t>5219004125</t>
  </si>
  <si>
    <t>21-03-2011 00:00:00</t>
  </si>
  <si>
    <t>28031747</t>
  </si>
  <si>
    <t>филиал "Нижегородский" ОАО "Славянка"</t>
  </si>
  <si>
    <t>VO</t>
  </si>
  <si>
    <t>О</t>
  </si>
  <si>
    <t>город Дзержинск, город Дзержинск (22721000);</t>
  </si>
  <si>
    <t>Тариф на услуги водоотведения</t>
  </si>
  <si>
    <t>комплекс технологически связанных между собой инженерных сооружений, предназначенных для водоотведения</t>
  </si>
  <si>
    <t>Население с НДС</t>
  </si>
  <si>
    <t>Бюджетные потребители</t>
  </si>
  <si>
    <t>Прочие потребители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</si>
  <si>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</si>
  <si>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</si>
  <si>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</si>
  <si>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</si>
  <si>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</si>
  <si>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</si>
  <si>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</si>
  <si>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</si>
  <si>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</si>
  <si>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</si>
  <si>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</si>
  <si>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</si>
  <si>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</si>
  <si>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</si>
  <si>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</si>
  <si>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01.01.2023</t>
  </si>
  <si>
    <t>30.06.2023</t>
  </si>
  <si>
    <t>01.07.2023</t>
  </si>
  <si>
    <t>Официальный сайт Региональной службы по тарифам Нижегородской области official@rst.kreml.nnov.ru</t>
  </si>
  <si>
    <t>Регилнальная служба по тарифам Нижегородской области</t>
  </si>
  <si>
    <t xml:space="preserve">606019, г. Дзержинск  Нижегородской обл.,                               пр-т Дзержинского, 43 </t>
  </si>
  <si>
    <t>Рехалов Андрей Иванович</t>
  </si>
  <si>
    <t>Кузнецова Юлия Павловна</t>
  </si>
  <si>
    <t>Начальник планово-экономического отдела</t>
  </si>
  <si>
    <t>8(8313)21-86-80</t>
  </si>
  <si>
    <t>ifin05@istok.sinn.ru</t>
  </si>
  <si>
    <t>18.12.2018</t>
  </si>
  <si>
    <t>53/65</t>
  </si>
  <si>
    <t>1.1.2</t>
  </si>
  <si>
    <t>1.1.3</t>
  </si>
  <si>
    <t>1.1.4</t>
  </si>
  <si>
    <t>Единый(типовой) договор холодного водоснабжения и водоотведения</t>
  </si>
  <si>
    <t>Договор холодного водоснабжения и водоотведения</t>
  </si>
  <si>
    <t>Договор на поставку коммунального ресурса (холодной воды) и водоотведения</t>
  </si>
  <si>
    <t>Договор (типовой) водоотведения</t>
  </si>
  <si>
    <t>https://portal.eias.ru/Portal/DownloadPage.aspx?type=12&amp;guid=69396b77-8c27-4282-a2dd-7a99284b5b9f</t>
  </si>
  <si>
    <t>https://portal.eias.ru/Portal/DownloadPage.aspx?type=12&amp;guid=f8db5870-b6bc-486d-b292-1523da872fb3</t>
  </si>
  <si>
    <t>https://portal.eias.ru/Portal/DownloadPage.aspx?type=12&amp;guid=c1a4ea25-791f-4443-a4e0-d4ea3d9580cf</t>
  </si>
  <si>
    <t>https://portal.eias.ru/Portal/DownloadPage.aspx?type=12&amp;guid=afb22324-1787-4d54-a37c-54a56b836a03</t>
  </si>
  <si>
    <t>27.12.2018 13:35:55</t>
  </si>
</sst>
</file>

<file path=xl/styles.xml><?xml version="1.0" encoding="utf-8"?>
<styleSheet xmlns="http://schemas.openxmlformats.org/spreadsheetml/2006/main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5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0" fillId="0" borderId="0" xfId="0" applyNumberFormat="1">
      <alignment vertical="top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61" applyNumberFormat="1" applyFon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9" borderId="5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12" borderId="54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18" fillId="0" borderId="15" xfId="63" applyFont="1" applyBorder="1" applyAlignment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8" name="shCalendar" hidden="1"/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4400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84</xdr:col>
      <xdr:colOff>38100</xdr:colOff>
      <xdr:row>30</xdr:row>
      <xdr:rowOff>0</xdr:rowOff>
    </xdr:from>
    <xdr:to>
      <xdr:col>84</xdr:col>
      <xdr:colOff>228600</xdr:colOff>
      <xdr:row>30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41843325" y="73437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_________Microsoft_Office_Word_97_-_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06_2">
    <tabColor rgb="FFEAEBEE"/>
    <pageSetUpPr fitToPage="1"/>
  </sheetPr>
  <dimension ref="A1:AI32"/>
  <sheetViews>
    <sheetView showGridLines="0" topLeftCell="I4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45" t="s">
        <v>655</v>
      </c>
      <c r="M5" s="746"/>
      <c r="N5" s="746"/>
      <c r="O5" s="746"/>
      <c r="P5" s="746"/>
      <c r="Q5" s="746"/>
      <c r="R5" s="746"/>
      <c r="S5" s="746"/>
      <c r="T5" s="746"/>
      <c r="U5" s="747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5"/>
      <c r="O7" s="765" t="str">
        <f>IF(NameOrPr_ch="",IF(NameOrPr="","",NameOrPr),NameOrPr_ch)</f>
        <v>Регилнальная служба по тарифам Нижегородской области</v>
      </c>
      <c r="P7" s="765"/>
      <c r="Q7" s="765"/>
      <c r="R7" s="765"/>
      <c r="S7" s="765"/>
      <c r="T7" s="765"/>
      <c r="U7" s="765"/>
      <c r="V7" s="765"/>
      <c r="W7" s="638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</row>
    <row r="8" spans="7:34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5"/>
      <c r="O8" s="765" t="str">
        <f>IF(datePr_ch="",IF(datePr="","",datePr),datePr_ch)</f>
        <v>18.12.2018</v>
      </c>
      <c r="P8" s="765"/>
      <c r="Q8" s="765"/>
      <c r="R8" s="765"/>
      <c r="S8" s="765"/>
      <c r="T8" s="765"/>
      <c r="U8" s="765"/>
      <c r="V8" s="765"/>
      <c r="W8" s="638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</row>
    <row r="9" spans="7:34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5"/>
      <c r="O9" s="765" t="str">
        <f>IF(numberPr_ch="",IF(numberPr="","",numberPr),numberPr_ch)</f>
        <v>53/65</v>
      </c>
      <c r="P9" s="765"/>
      <c r="Q9" s="765"/>
      <c r="R9" s="765"/>
      <c r="S9" s="765"/>
      <c r="T9" s="765"/>
      <c r="U9" s="765"/>
      <c r="V9" s="765"/>
      <c r="W9" s="638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</row>
    <row r="10" spans="7:34" s="464" customFormat="1" ht="18.75">
      <c r="G10" s="465"/>
      <c r="H10" s="465"/>
      <c r="L10" s="463"/>
      <c r="M10" s="474" t="s">
        <v>537</v>
      </c>
      <c r="N10" s="475"/>
      <c r="O10" s="765" t="str">
        <f>IF(IstPub_ch="",IF(IstPub="","",IstPub),IstPub_ch)</f>
        <v>Официальный сайт Региональной службы по тарифам Нижегородской области official@rst.kreml.nnov.ru</v>
      </c>
      <c r="P10" s="765"/>
      <c r="Q10" s="765"/>
      <c r="R10" s="765"/>
      <c r="S10" s="765"/>
      <c r="T10" s="765"/>
      <c r="U10" s="765"/>
      <c r="V10" s="765"/>
      <c r="W10" s="638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</row>
    <row r="11" spans="7:34" s="255" customFormat="1" ht="15.75" hidden="1" customHeight="1">
      <c r="G11" s="254"/>
      <c r="H11" s="254"/>
      <c r="L11" s="722"/>
      <c r="M11" s="722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57"/>
      <c r="P12" s="757"/>
      <c r="Q12" s="757"/>
      <c r="R12" s="757"/>
      <c r="S12" s="757"/>
      <c r="T12" s="757"/>
      <c r="U12" s="757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09" t="s">
        <v>480</v>
      </c>
      <c r="M13" s="709"/>
      <c r="N13" s="709"/>
      <c r="O13" s="709"/>
      <c r="P13" s="709"/>
      <c r="Q13" s="709"/>
      <c r="R13" s="709"/>
      <c r="S13" s="709"/>
      <c r="T13" s="709"/>
      <c r="U13" s="709"/>
      <c r="V13" s="709"/>
      <c r="W13" s="709" t="s">
        <v>481</v>
      </c>
    </row>
    <row r="14" spans="7:34" ht="15" customHeight="1">
      <c r="J14" s="86"/>
      <c r="K14" s="86"/>
      <c r="L14" s="709" t="s">
        <v>95</v>
      </c>
      <c r="M14" s="709" t="s">
        <v>408</v>
      </c>
      <c r="N14" s="709"/>
      <c r="O14" s="764" t="s">
        <v>499</v>
      </c>
      <c r="P14" s="764"/>
      <c r="Q14" s="764"/>
      <c r="R14" s="764"/>
      <c r="S14" s="764"/>
      <c r="T14" s="764"/>
      <c r="U14" s="709" t="s">
        <v>344</v>
      </c>
      <c r="V14" s="768" t="s">
        <v>278</v>
      </c>
      <c r="W14" s="709"/>
    </row>
    <row r="15" spans="7:34" ht="14.25" customHeight="1">
      <c r="J15" s="86"/>
      <c r="K15" s="86"/>
      <c r="L15" s="709"/>
      <c r="M15" s="709"/>
      <c r="N15" s="709"/>
      <c r="O15" s="251" t="s">
        <v>500</v>
      </c>
      <c r="P15" s="762" t="s">
        <v>274</v>
      </c>
      <c r="Q15" s="762"/>
      <c r="R15" s="719" t="s">
        <v>501</v>
      </c>
      <c r="S15" s="719"/>
      <c r="T15" s="719"/>
      <c r="U15" s="709"/>
      <c r="V15" s="768"/>
      <c r="W15" s="709"/>
    </row>
    <row r="16" spans="7:34" ht="33.75" customHeight="1">
      <c r="J16" s="86"/>
      <c r="K16" s="86"/>
      <c r="L16" s="709"/>
      <c r="M16" s="709"/>
      <c r="N16" s="709"/>
      <c r="O16" s="436" t="s">
        <v>502</v>
      </c>
      <c r="P16" s="437" t="s">
        <v>692</v>
      </c>
      <c r="Q16" s="437" t="s">
        <v>390</v>
      </c>
      <c r="R16" s="438" t="s">
        <v>277</v>
      </c>
      <c r="S16" s="766" t="s">
        <v>276</v>
      </c>
      <c r="T16" s="766"/>
      <c r="U16" s="709"/>
      <c r="V16" s="768"/>
      <c r="W16" s="709"/>
    </row>
    <row r="17" spans="1:35" ht="12" customHeight="1">
      <c r="J17" s="86"/>
      <c r="K17" s="248">
        <v>1</v>
      </c>
      <c r="L17" s="585" t="s">
        <v>96</v>
      </c>
      <c r="M17" s="585" t="s">
        <v>52</v>
      </c>
      <c r="N17" s="591" t="str">
        <f ca="1">OFFSET(N17,0,-1)</f>
        <v>2</v>
      </c>
      <c r="O17" s="586">
        <f ca="1">OFFSET(O17,0,-1)+1</f>
        <v>3</v>
      </c>
      <c r="P17" s="586">
        <f ca="1">OFFSET(P17,0,-1)+1</f>
        <v>4</v>
      </c>
      <c r="Q17" s="586">
        <f ca="1">OFFSET(Q17,0,-1)+1</f>
        <v>5</v>
      </c>
      <c r="R17" s="586">
        <f ca="1">OFFSET(R17,0,-1)+1</f>
        <v>6</v>
      </c>
      <c r="S17" s="767">
        <f ca="1">OFFSET(S17,0,-1)+1</f>
        <v>7</v>
      </c>
      <c r="T17" s="767"/>
      <c r="U17" s="586">
        <f ca="1">OFFSET(U17,0,-2)+1</f>
        <v>8</v>
      </c>
      <c r="V17" s="591">
        <f ca="1">OFFSET(V17,0,-1)</f>
        <v>8</v>
      </c>
      <c r="W17" s="586">
        <f ca="1">OFFSET(W17,0,-1)+1</f>
        <v>9</v>
      </c>
    </row>
    <row r="18" spans="1:35" ht="22.5">
      <c r="A18" s="761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7">
        <f>mergeValue(A18)</f>
        <v>1</v>
      </c>
      <c r="M18" s="584" t="s">
        <v>23</v>
      </c>
      <c r="N18" s="590"/>
      <c r="O18" s="734"/>
      <c r="P18" s="734"/>
      <c r="Q18" s="734"/>
      <c r="R18" s="734"/>
      <c r="S18" s="734"/>
      <c r="T18" s="734"/>
      <c r="U18" s="734"/>
      <c r="V18" s="734"/>
      <c r="W18" s="605" t="s">
        <v>508</v>
      </c>
    </row>
    <row r="19" spans="1:35" ht="22.5">
      <c r="A19" s="761"/>
      <c r="B19" s="761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3"/>
      <c r="P19" s="763"/>
      <c r="Q19" s="763"/>
      <c r="R19" s="763"/>
      <c r="S19" s="763"/>
      <c r="T19" s="763"/>
      <c r="U19" s="763"/>
      <c r="V19" s="763"/>
      <c r="W19" s="286" t="s">
        <v>509</v>
      </c>
    </row>
    <row r="20" spans="1:35" ht="45">
      <c r="A20" s="761"/>
      <c r="B20" s="761"/>
      <c r="C20" s="761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656</v>
      </c>
      <c r="N20" s="285"/>
      <c r="O20" s="763"/>
      <c r="P20" s="763"/>
      <c r="Q20" s="763"/>
      <c r="R20" s="763"/>
      <c r="S20" s="763"/>
      <c r="T20" s="763"/>
      <c r="U20" s="763"/>
      <c r="V20" s="763"/>
      <c r="W20" s="286" t="s">
        <v>657</v>
      </c>
      <c r="AA20" s="317"/>
    </row>
    <row r="21" spans="1:35" ht="33.75">
      <c r="A21" s="761"/>
      <c r="B21" s="761"/>
      <c r="C21" s="761"/>
      <c r="D21" s="761">
        <v>1</v>
      </c>
      <c r="E21" s="410"/>
      <c r="F21" s="410"/>
      <c r="G21" s="410"/>
      <c r="H21" s="410"/>
      <c r="I21" s="757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70"/>
      <c r="P21" s="770"/>
      <c r="Q21" s="770"/>
      <c r="R21" s="770"/>
      <c r="S21" s="770"/>
      <c r="T21" s="770"/>
      <c r="U21" s="770"/>
      <c r="V21" s="770"/>
      <c r="W21" s="286" t="s">
        <v>634</v>
      </c>
      <c r="AA21" s="317"/>
    </row>
    <row r="22" spans="1:35" ht="33.75">
      <c r="A22" s="761"/>
      <c r="B22" s="761"/>
      <c r="C22" s="761"/>
      <c r="D22" s="761"/>
      <c r="E22" s="761">
        <v>1</v>
      </c>
      <c r="F22" s="410"/>
      <c r="G22" s="410"/>
      <c r="H22" s="410"/>
      <c r="I22" s="757"/>
      <c r="J22" s="757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69"/>
      <c r="P22" s="769"/>
      <c r="Q22" s="769"/>
      <c r="R22" s="769"/>
      <c r="S22" s="769"/>
      <c r="T22" s="769"/>
      <c r="U22" s="769"/>
      <c r="V22" s="769"/>
      <c r="W22" s="286" t="s">
        <v>510</v>
      </c>
      <c r="Y22" s="317" t="str">
        <f>strCheckUnique(Z22:Z25)</f>
        <v/>
      </c>
      <c r="AA22" s="317"/>
    </row>
    <row r="23" spans="1:35" ht="66" customHeight="1">
      <c r="A23" s="761"/>
      <c r="B23" s="761"/>
      <c r="C23" s="761"/>
      <c r="D23" s="761"/>
      <c r="E23" s="761"/>
      <c r="F23" s="340">
        <v>1</v>
      </c>
      <c r="G23" s="340"/>
      <c r="H23" s="340"/>
      <c r="I23" s="757"/>
      <c r="J23" s="757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56"/>
      <c r="O23" s="192"/>
      <c r="P23" s="192"/>
      <c r="Q23" s="192"/>
      <c r="R23" s="753"/>
      <c r="S23" s="754" t="s">
        <v>87</v>
      </c>
      <c r="T23" s="753"/>
      <c r="U23" s="754" t="s">
        <v>88</v>
      </c>
      <c r="V23" s="282"/>
      <c r="W23" s="750" t="s">
        <v>511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61"/>
      <c r="B24" s="761"/>
      <c r="C24" s="761"/>
      <c r="D24" s="761"/>
      <c r="E24" s="761"/>
      <c r="F24" s="340"/>
      <c r="G24" s="340"/>
      <c r="H24" s="340"/>
      <c r="I24" s="757"/>
      <c r="J24" s="757"/>
      <c r="K24" s="344"/>
      <c r="L24" s="171"/>
      <c r="M24" s="205"/>
      <c r="N24" s="756"/>
      <c r="O24" s="299"/>
      <c r="P24" s="296"/>
      <c r="Q24" s="297" t="str">
        <f>R23 &amp; "-" &amp; T23</f>
        <v>-</v>
      </c>
      <c r="R24" s="753"/>
      <c r="S24" s="754"/>
      <c r="T24" s="755"/>
      <c r="U24" s="754"/>
      <c r="V24" s="282"/>
      <c r="W24" s="751"/>
      <c r="AA24" s="317"/>
    </row>
    <row r="25" spans="1:35" customFormat="1" ht="15" customHeight="1">
      <c r="A25" s="761"/>
      <c r="B25" s="761"/>
      <c r="C25" s="761"/>
      <c r="D25" s="761"/>
      <c r="E25" s="761"/>
      <c r="F25" s="340"/>
      <c r="G25" s="340"/>
      <c r="H25" s="340"/>
      <c r="I25" s="757"/>
      <c r="J25" s="757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52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61"/>
      <c r="B26" s="761"/>
      <c r="C26" s="761"/>
      <c r="D26" s="761"/>
      <c r="E26" s="340"/>
      <c r="F26" s="410"/>
      <c r="G26" s="410"/>
      <c r="H26" s="410"/>
      <c r="I26" s="757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61"/>
      <c r="B27" s="761"/>
      <c r="C27" s="761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61"/>
      <c r="B28" s="761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664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61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44" t="s">
        <v>700</v>
      </c>
      <c r="N32" s="744"/>
      <c r="O32" s="744"/>
      <c r="P32" s="744"/>
      <c r="Q32" s="744"/>
      <c r="R32" s="744"/>
      <c r="S32" s="744"/>
      <c r="T32" s="744"/>
      <c r="U32" s="744"/>
      <c r="V32" s="744"/>
    </row>
  </sheetData>
  <sheetProtection password="FA9C" sheet="1" objects="1" scenarios="1" formatColumns="0" formatRows="0"/>
  <dataConsolidate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05_9">
    <tabColor theme="0" tint="-0.249977111117893"/>
  </sheetPr>
  <dimension ref="A1:T19"/>
  <sheetViews>
    <sheetView showGridLines="0" topLeftCell="E1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45" t="s">
        <v>527</v>
      </c>
      <c r="G2" s="746"/>
      <c r="H2" s="747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709" t="s">
        <v>480</v>
      </c>
      <c r="G4" s="709"/>
      <c r="H4" s="70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528</v>
      </c>
      <c r="H7" s="455" t="str">
        <f>IF(dateCh="","",dateCh)</f>
        <v>19.12.2018</v>
      </c>
      <c r="I7" s="286" t="s">
        <v>529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472" t="str">
        <f>"2." &amp;mergeValue(A8)</f>
        <v>2.1</v>
      </c>
      <c r="G8" s="559" t="s">
        <v>530</v>
      </c>
      <c r="H8" s="455"/>
      <c r="I8" s="286" t="s">
        <v>629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472" t="str">
        <f>"3." &amp;mergeValue(A9)</f>
        <v>3.1</v>
      </c>
      <c r="G9" s="559" t="s">
        <v>531</v>
      </c>
      <c r="H9" s="455"/>
      <c r="I9" s="286" t="s">
        <v>627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472" t="str">
        <f>"4."&amp;mergeValue(A10)</f>
        <v>4.1</v>
      </c>
      <c r="G10" s="559" t="s">
        <v>532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483"/>
      <c r="D11" s="483"/>
      <c r="F11" s="472" t="str">
        <f>"4."&amp;mergeValue(A11) &amp;"."&amp;mergeValue(B11)</f>
        <v>4.1.1</v>
      </c>
      <c r="G11" s="462" t="s">
        <v>631</v>
      </c>
      <c r="H11" s="455" t="str">
        <f>IF(region_name="","",region_name)</f>
        <v>Нижегородская область</v>
      </c>
      <c r="I11" s="286" t="s">
        <v>535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483"/>
      <c r="F12" s="472" t="str">
        <f>"4."&amp;mergeValue(A12) &amp;"."&amp;mergeValue(B12)&amp;"."&amp;mergeValue(C12)</f>
        <v>4.1.1.1</v>
      </c>
      <c r="G12" s="480" t="s">
        <v>533</v>
      </c>
      <c r="H12" s="455"/>
      <c r="I12" s="286" t="s">
        <v>536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9"/>
      <c r="B13" s="749"/>
      <c r="C13" s="749"/>
      <c r="D13" s="483">
        <v>1</v>
      </c>
      <c r="F13" s="472" t="str">
        <f>"4."&amp;mergeValue(A13) &amp;"."&amp;mergeValue(B13)&amp;"."&amp;mergeValue(C13)&amp;"."&amp;mergeValue(D13)</f>
        <v>4.1.1.1.1</v>
      </c>
      <c r="G13" s="562" t="s">
        <v>534</v>
      </c>
      <c r="H13" s="455"/>
      <c r="I13" s="771" t="s">
        <v>630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9"/>
      <c r="B14" s="749"/>
      <c r="C14" s="749"/>
      <c r="D14" s="483"/>
      <c r="F14" s="477"/>
      <c r="G14" s="163" t="s">
        <v>4</v>
      </c>
      <c r="H14" s="482"/>
      <c r="I14" s="771"/>
      <c r="J14" s="471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9"/>
      <c r="B15" s="749"/>
      <c r="C15" s="483"/>
      <c r="D15" s="483"/>
      <c r="F15" s="563"/>
      <c r="G15" s="278" t="s">
        <v>428</v>
      </c>
      <c r="H15" s="564"/>
      <c r="I15" s="565"/>
      <c r="J15" s="471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9"/>
      <c r="B16" s="319"/>
      <c r="C16" s="319"/>
      <c r="D16" s="319"/>
      <c r="F16" s="477"/>
      <c r="G16" s="177" t="s">
        <v>542</v>
      </c>
      <c r="H16" s="478"/>
      <c r="I16" s="479"/>
      <c r="J16" s="471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7"/>
      <c r="G17" s="210" t="s">
        <v>541</v>
      </c>
      <c r="H17" s="478"/>
      <c r="I17" s="479"/>
      <c r="J17" s="471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4" customFormat="1" ht="3" customHeight="1">
      <c r="A18" s="466"/>
      <c r="B18" s="466"/>
      <c r="C18" s="466"/>
      <c r="D18" s="466"/>
      <c r="F18" s="484"/>
      <c r="G18" s="485"/>
      <c r="H18" s="486"/>
      <c r="I18" s="487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</row>
    <row r="19" spans="1:20" s="464" customFormat="1" ht="15" customHeight="1">
      <c r="A19" s="466"/>
      <c r="B19" s="466"/>
      <c r="C19" s="466"/>
      <c r="D19" s="466"/>
      <c r="F19" s="463"/>
      <c r="G19" s="744" t="s">
        <v>632</v>
      </c>
      <c r="H19" s="744"/>
      <c r="I19" s="343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06_9">
    <tabColor rgb="FFEAEBEE"/>
    <pageSetUpPr fitToPage="1"/>
  </sheetPr>
  <dimension ref="A1:BA33"/>
  <sheetViews>
    <sheetView showGridLines="0" topLeftCell="K4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72" t="s">
        <v>658</v>
      </c>
      <c r="M5" s="772"/>
      <c r="N5" s="772"/>
      <c r="O5" s="772"/>
      <c r="P5" s="772"/>
      <c r="Q5" s="772"/>
      <c r="R5" s="772"/>
      <c r="S5" s="772"/>
      <c r="T5" s="772"/>
      <c r="U5" s="772"/>
      <c r="V5" s="600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65" t="str">
        <f>IF(NameOrPr_ch="",IF(NameOrPr="","",NameOrPr),NameOrPr_ch)</f>
        <v>Регилнальная служба по тарифам Нижегородской области</v>
      </c>
      <c r="O7" s="765"/>
      <c r="P7" s="765"/>
      <c r="Q7" s="765"/>
      <c r="R7" s="765"/>
      <c r="S7" s="765"/>
      <c r="T7" s="765"/>
      <c r="U7" s="765"/>
      <c r="V7" s="638"/>
      <c r="W7" s="343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</row>
    <row r="8" spans="7:50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65" t="str">
        <f>IF(datePr_ch="",IF(datePr="","",datePr),datePr_ch)</f>
        <v>18.12.2018</v>
      </c>
      <c r="O8" s="765"/>
      <c r="P8" s="765"/>
      <c r="Q8" s="765"/>
      <c r="R8" s="765"/>
      <c r="S8" s="765"/>
      <c r="T8" s="765"/>
      <c r="U8" s="765"/>
      <c r="V8" s="638"/>
      <c r="W8" s="343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</row>
    <row r="9" spans="7:50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65" t="str">
        <f>IF(numberPr_ch="",IF(numberPr="","",numberPr),numberPr_ch)</f>
        <v>53/65</v>
      </c>
      <c r="O9" s="765"/>
      <c r="P9" s="765"/>
      <c r="Q9" s="765"/>
      <c r="R9" s="765"/>
      <c r="S9" s="765"/>
      <c r="T9" s="765"/>
      <c r="U9" s="765"/>
      <c r="V9" s="638"/>
      <c r="W9" s="343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</row>
    <row r="10" spans="7:50" s="464" customFormat="1" ht="18.75">
      <c r="G10" s="465"/>
      <c r="H10" s="465"/>
      <c r="L10" s="463"/>
      <c r="M10" s="474" t="s">
        <v>537</v>
      </c>
      <c r="N10" s="765" t="str">
        <f>IF(IstPub_ch="",IF(IstPub="","",IstPub),IstPub_ch)</f>
        <v>Официальный сайт Региональной службы по тарифам Нижегородской области official@rst.kreml.nnov.ru</v>
      </c>
      <c r="O10" s="765"/>
      <c r="P10" s="765"/>
      <c r="Q10" s="765"/>
      <c r="R10" s="765"/>
      <c r="S10" s="765"/>
      <c r="T10" s="765"/>
      <c r="U10" s="765"/>
      <c r="V10" s="638"/>
      <c r="W10" s="343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</row>
    <row r="11" spans="7:50" s="319" customFormat="1" ht="9.75" hidden="1" customHeight="1">
      <c r="L11" s="793"/>
      <c r="M11" s="793"/>
      <c r="N11" s="338"/>
      <c r="O11" s="338"/>
      <c r="P11" s="338"/>
      <c r="Q11" s="338"/>
      <c r="R11" s="338"/>
      <c r="S11" s="794"/>
      <c r="T11" s="794"/>
      <c r="U11" s="794"/>
      <c r="V11" s="794"/>
      <c r="W11" s="794"/>
      <c r="X11" s="794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25" hidden="1">
      <c r="G12" s="254"/>
      <c r="H12" s="254"/>
      <c r="L12" s="722"/>
      <c r="M12" s="722"/>
      <c r="N12" s="211"/>
      <c r="O12" s="211"/>
      <c r="P12" s="211"/>
      <c r="Q12" s="211"/>
      <c r="R12" s="211"/>
      <c r="S12" s="795"/>
      <c r="T12" s="795"/>
      <c r="U12" s="795"/>
      <c r="V12" s="795"/>
      <c r="W12" s="795"/>
      <c r="X12" s="795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96"/>
      <c r="T13" s="796"/>
      <c r="U13" s="796"/>
      <c r="V13" s="796"/>
      <c r="W13" s="796"/>
      <c r="X13" s="796"/>
      <c r="Y13" s="418"/>
      <c r="AD13" s="796"/>
      <c r="AE13" s="796"/>
      <c r="AF13" s="796"/>
      <c r="AG13" s="796"/>
      <c r="AH13" s="796"/>
      <c r="AI13" s="796"/>
      <c r="AJ13" s="796"/>
      <c r="AK13" s="796"/>
    </row>
    <row r="14" spans="7:50">
      <c r="J14" s="86"/>
      <c r="K14" s="86"/>
      <c r="L14" s="776" t="s">
        <v>480</v>
      </c>
      <c r="M14" s="776"/>
      <c r="N14" s="776"/>
      <c r="O14" s="776"/>
      <c r="P14" s="776"/>
      <c r="Q14" s="776"/>
      <c r="R14" s="776"/>
      <c r="S14" s="776"/>
      <c r="T14" s="776"/>
      <c r="U14" s="776"/>
      <c r="V14" s="776"/>
      <c r="W14" s="776"/>
      <c r="X14" s="776"/>
      <c r="Y14" s="776"/>
      <c r="Z14" s="776"/>
      <c r="AA14" s="776"/>
      <c r="AB14" s="776"/>
      <c r="AC14" s="776"/>
      <c r="AD14" s="776"/>
      <c r="AE14" s="776"/>
      <c r="AF14" s="776"/>
      <c r="AG14" s="776"/>
      <c r="AH14" s="776"/>
      <c r="AI14" s="776"/>
      <c r="AJ14" s="776"/>
      <c r="AK14" s="776"/>
      <c r="AL14" s="776"/>
      <c r="AM14" s="709" t="s">
        <v>481</v>
      </c>
    </row>
    <row r="15" spans="7:50" ht="14.25" customHeight="1">
      <c r="J15" s="86"/>
      <c r="K15" s="86"/>
      <c r="L15" s="776" t="s">
        <v>95</v>
      </c>
      <c r="M15" s="776" t="s">
        <v>512</v>
      </c>
      <c r="N15" s="797" t="s">
        <v>659</v>
      </c>
      <c r="O15" s="798"/>
      <c r="P15" s="798"/>
      <c r="Q15" s="799"/>
      <c r="R15" s="806" t="s">
        <v>660</v>
      </c>
      <c r="S15" s="806"/>
      <c r="T15" s="806"/>
      <c r="U15" s="806"/>
      <c r="V15" s="806" t="s">
        <v>661</v>
      </c>
      <c r="W15" s="806"/>
      <c r="X15" s="806"/>
      <c r="Y15" s="806"/>
      <c r="Z15" s="806" t="s">
        <v>393</v>
      </c>
      <c r="AA15" s="806"/>
      <c r="AB15" s="806"/>
      <c r="AC15" s="806"/>
      <c r="AD15" s="806" t="s">
        <v>499</v>
      </c>
      <c r="AE15" s="806"/>
      <c r="AF15" s="806"/>
      <c r="AG15" s="806"/>
      <c r="AH15" s="806"/>
      <c r="AI15" s="806"/>
      <c r="AJ15" s="806"/>
      <c r="AK15" s="776" t="s">
        <v>344</v>
      </c>
      <c r="AL15" s="768" t="s">
        <v>278</v>
      </c>
      <c r="AM15" s="709"/>
    </row>
    <row r="16" spans="7:50" ht="26.25" customHeight="1">
      <c r="J16" s="86"/>
      <c r="K16" s="86"/>
      <c r="L16" s="776"/>
      <c r="M16" s="776"/>
      <c r="N16" s="800"/>
      <c r="O16" s="801"/>
      <c r="P16" s="801"/>
      <c r="Q16" s="802"/>
      <c r="R16" s="806"/>
      <c r="S16" s="806"/>
      <c r="T16" s="806"/>
      <c r="U16" s="806"/>
      <c r="V16" s="806"/>
      <c r="W16" s="806"/>
      <c r="X16" s="806"/>
      <c r="Y16" s="806"/>
      <c r="Z16" s="806"/>
      <c r="AA16" s="806"/>
      <c r="AB16" s="806"/>
      <c r="AC16" s="806"/>
      <c r="AD16" s="806" t="s">
        <v>662</v>
      </c>
      <c r="AE16" s="806"/>
      <c r="AF16" s="709" t="s">
        <v>663</v>
      </c>
      <c r="AG16" s="709"/>
      <c r="AH16" s="808" t="s">
        <v>501</v>
      </c>
      <c r="AI16" s="808"/>
      <c r="AJ16" s="808"/>
      <c r="AK16" s="776"/>
      <c r="AL16" s="768"/>
      <c r="AM16" s="709"/>
    </row>
    <row r="17" spans="1:53" ht="14.25" customHeight="1">
      <c r="J17" s="86"/>
      <c r="K17" s="86"/>
      <c r="L17" s="776"/>
      <c r="M17" s="776"/>
      <c r="N17" s="803"/>
      <c r="O17" s="804"/>
      <c r="P17" s="804"/>
      <c r="Q17" s="805"/>
      <c r="R17" s="806"/>
      <c r="S17" s="806"/>
      <c r="T17" s="806"/>
      <c r="U17" s="806"/>
      <c r="V17" s="806"/>
      <c r="W17" s="806"/>
      <c r="X17" s="806"/>
      <c r="Y17" s="806"/>
      <c r="Z17" s="806"/>
      <c r="AA17" s="806"/>
      <c r="AB17" s="806"/>
      <c r="AC17" s="806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807" t="s">
        <v>392</v>
      </c>
      <c r="AJ17" s="807"/>
      <c r="AK17" s="776"/>
      <c r="AL17" s="768"/>
      <c r="AM17" s="709"/>
    </row>
    <row r="18" spans="1:53" ht="12" customHeight="1">
      <c r="J18" s="86"/>
      <c r="K18" s="248">
        <v>1</v>
      </c>
      <c r="L18" s="585" t="s">
        <v>96</v>
      </c>
      <c r="M18" s="585" t="s">
        <v>52</v>
      </c>
      <c r="N18" s="767">
        <f ca="1">OFFSET(N18,0,-1)+1</f>
        <v>3</v>
      </c>
      <c r="O18" s="767"/>
      <c r="P18" s="767"/>
      <c r="Q18" s="767"/>
      <c r="R18" s="767">
        <f ca="1">OFFSET(R18,0,-4)+1</f>
        <v>4</v>
      </c>
      <c r="S18" s="767"/>
      <c r="T18" s="767"/>
      <c r="U18" s="767"/>
      <c r="V18" s="767">
        <f ca="1">OFFSET(V18,0,-4)+1</f>
        <v>5</v>
      </c>
      <c r="W18" s="767"/>
      <c r="X18" s="767"/>
      <c r="Y18" s="767"/>
      <c r="Z18" s="587"/>
      <c r="AA18" s="587"/>
      <c r="AB18" s="587">
        <f ca="1">OFFSET(V18,0,0)+1</f>
        <v>6</v>
      </c>
      <c r="AC18" s="588">
        <f ca="1">AB18</f>
        <v>6</v>
      </c>
      <c r="AD18" s="586">
        <f ca="1">OFFSET(AD18,0,-1)+1</f>
        <v>7</v>
      </c>
      <c r="AE18" s="586">
        <f t="shared" ref="AE18:AJ18" ca="1" si="0">OFFSET(AE18,0,-1)+1</f>
        <v>8</v>
      </c>
      <c r="AF18" s="586">
        <f t="shared" ca="1" si="0"/>
        <v>9</v>
      </c>
      <c r="AG18" s="586">
        <f t="shared" ca="1" si="0"/>
        <v>10</v>
      </c>
      <c r="AH18" s="586">
        <f t="shared" ca="1" si="0"/>
        <v>11</v>
      </c>
      <c r="AI18" s="586">
        <f t="shared" ca="1" si="0"/>
        <v>12</v>
      </c>
      <c r="AJ18" s="586">
        <f t="shared" ca="1" si="0"/>
        <v>13</v>
      </c>
      <c r="AK18" s="586">
        <f ca="1">OFFSET(AK18,0,-1)+1</f>
        <v>14</v>
      </c>
      <c r="AL18" s="589"/>
      <c r="AM18" s="586">
        <v>15</v>
      </c>
    </row>
    <row r="19" spans="1:53" ht="22.5">
      <c r="A19" s="786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7">
        <f>mergeValue(A19)</f>
        <v>1</v>
      </c>
      <c r="M19" s="584" t="s">
        <v>23</v>
      </c>
      <c r="N19" s="788"/>
      <c r="O19" s="788"/>
      <c r="P19" s="788"/>
      <c r="Q19" s="788"/>
      <c r="R19" s="788"/>
      <c r="S19" s="788"/>
      <c r="T19" s="788"/>
      <c r="U19" s="788"/>
      <c r="V19" s="788"/>
      <c r="W19" s="788"/>
      <c r="X19" s="788"/>
      <c r="Y19" s="788"/>
      <c r="Z19" s="788"/>
      <c r="AA19" s="788"/>
      <c r="AB19" s="788"/>
      <c r="AC19" s="788"/>
      <c r="AD19" s="788"/>
      <c r="AE19" s="788"/>
      <c r="AF19" s="788"/>
      <c r="AG19" s="788"/>
      <c r="AH19" s="788"/>
      <c r="AI19" s="788"/>
      <c r="AJ19" s="788"/>
      <c r="AK19" s="788"/>
      <c r="AL19" s="788"/>
      <c r="AM19" s="596" t="s">
        <v>508</v>
      </c>
    </row>
    <row r="20" spans="1:53" ht="22.5">
      <c r="A20" s="786"/>
      <c r="B20" s="786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87"/>
      <c r="O20" s="787"/>
      <c r="P20" s="787"/>
      <c r="Q20" s="787"/>
      <c r="R20" s="787"/>
      <c r="S20" s="787"/>
      <c r="T20" s="787"/>
      <c r="U20" s="787"/>
      <c r="V20" s="787"/>
      <c r="W20" s="787"/>
      <c r="X20" s="787"/>
      <c r="Y20" s="787"/>
      <c r="Z20" s="787"/>
      <c r="AA20" s="787"/>
      <c r="AB20" s="787"/>
      <c r="AC20" s="787"/>
      <c r="AD20" s="787"/>
      <c r="AE20" s="787"/>
      <c r="AF20" s="787"/>
      <c r="AG20" s="787"/>
      <c r="AH20" s="787"/>
      <c r="AI20" s="787"/>
      <c r="AJ20" s="787"/>
      <c r="AK20" s="787"/>
      <c r="AL20" s="787"/>
      <c r="AM20" s="557" t="s">
        <v>509</v>
      </c>
    </row>
    <row r="21" spans="1:53" ht="45">
      <c r="A21" s="786"/>
      <c r="B21" s="786"/>
      <c r="C21" s="786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656</v>
      </c>
      <c r="N21" s="787"/>
      <c r="O21" s="787"/>
      <c r="P21" s="787"/>
      <c r="Q21" s="787"/>
      <c r="R21" s="787"/>
      <c r="S21" s="787"/>
      <c r="T21" s="787"/>
      <c r="U21" s="787"/>
      <c r="V21" s="787"/>
      <c r="W21" s="787"/>
      <c r="X21" s="787"/>
      <c r="Y21" s="787"/>
      <c r="Z21" s="787"/>
      <c r="AA21" s="787"/>
      <c r="AB21" s="787"/>
      <c r="AC21" s="787"/>
      <c r="AD21" s="787"/>
      <c r="AE21" s="787"/>
      <c r="AF21" s="787"/>
      <c r="AG21" s="787"/>
      <c r="AH21" s="787"/>
      <c r="AI21" s="787"/>
      <c r="AJ21" s="787"/>
      <c r="AK21" s="787"/>
      <c r="AL21" s="787"/>
      <c r="AM21" s="557" t="s">
        <v>657</v>
      </c>
    </row>
    <row r="22" spans="1:53" ht="20.100000000000001" customHeight="1">
      <c r="A22" s="786"/>
      <c r="B22" s="786"/>
      <c r="C22" s="786"/>
      <c r="D22" s="786">
        <v>1</v>
      </c>
      <c r="E22" s="298"/>
      <c r="F22" s="348"/>
      <c r="G22" s="349"/>
      <c r="H22" s="349"/>
      <c r="I22" s="789"/>
      <c r="J22" s="790"/>
      <c r="K22" s="757"/>
      <c r="L22" s="791" t="str">
        <f>mergeValue(A22) &amp;"."&amp; mergeValue(B22)&amp;"."&amp; mergeValue(C22)&amp;"."&amp; mergeValue(D22)</f>
        <v>1.1.1.1</v>
      </c>
      <c r="M22" s="792"/>
      <c r="N22" s="754" t="s">
        <v>87</v>
      </c>
      <c r="O22" s="777"/>
      <c r="P22" s="781" t="s">
        <v>96</v>
      </c>
      <c r="Q22" s="782"/>
      <c r="R22" s="754" t="s">
        <v>88</v>
      </c>
      <c r="S22" s="777"/>
      <c r="T22" s="778">
        <v>1</v>
      </c>
      <c r="U22" s="783"/>
      <c r="V22" s="754" t="s">
        <v>88</v>
      </c>
      <c r="W22" s="777"/>
      <c r="X22" s="778">
        <v>1</v>
      </c>
      <c r="Y22" s="779"/>
      <c r="Z22" s="754" t="s">
        <v>88</v>
      </c>
      <c r="AA22" s="191"/>
      <c r="AB22" s="113">
        <v>1</v>
      </c>
      <c r="AC22" s="603"/>
      <c r="AD22" s="579"/>
      <c r="AE22" s="579"/>
      <c r="AF22" s="579"/>
      <c r="AG22" s="579"/>
      <c r="AH22" s="581"/>
      <c r="AI22" s="578" t="s">
        <v>87</v>
      </c>
      <c r="AJ22" s="581"/>
      <c r="AK22" s="595" t="s">
        <v>88</v>
      </c>
      <c r="AL22" s="282"/>
      <c r="AM22" s="773" t="s">
        <v>688</v>
      </c>
      <c r="AN22" s="298" t="e">
        <f ca="1">strCheckDateOnDP(V22:AL22,List06_9_DP)</f>
        <v>#NAME?</v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86"/>
      <c r="B23" s="786"/>
      <c r="C23" s="786"/>
      <c r="D23" s="786"/>
      <c r="E23" s="298"/>
      <c r="F23" s="348"/>
      <c r="G23" s="349"/>
      <c r="H23" s="349"/>
      <c r="I23" s="789"/>
      <c r="J23" s="790"/>
      <c r="K23" s="757"/>
      <c r="L23" s="791"/>
      <c r="M23" s="792"/>
      <c r="N23" s="754"/>
      <c r="O23" s="777"/>
      <c r="P23" s="781"/>
      <c r="Q23" s="782"/>
      <c r="R23" s="754"/>
      <c r="S23" s="777"/>
      <c r="T23" s="778"/>
      <c r="U23" s="784"/>
      <c r="V23" s="754"/>
      <c r="W23" s="777"/>
      <c r="X23" s="778"/>
      <c r="Y23" s="780"/>
      <c r="Z23" s="754"/>
      <c r="AA23" s="443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6"/>
      <c r="AM23" s="774"/>
      <c r="AO23" s="317"/>
      <c r="AP23" s="317"/>
      <c r="AQ23" s="317"/>
      <c r="AR23" s="317"/>
      <c r="AS23" s="317"/>
      <c r="AT23" s="317"/>
    </row>
    <row r="24" spans="1:53" ht="20.100000000000001" customHeight="1">
      <c r="A24" s="786"/>
      <c r="B24" s="786"/>
      <c r="C24" s="786"/>
      <c r="D24" s="786"/>
      <c r="E24" s="298"/>
      <c r="F24" s="348"/>
      <c r="G24" s="349"/>
      <c r="H24" s="349"/>
      <c r="I24" s="789"/>
      <c r="J24" s="790"/>
      <c r="K24" s="757"/>
      <c r="L24" s="791"/>
      <c r="M24" s="792"/>
      <c r="N24" s="754"/>
      <c r="O24" s="777"/>
      <c r="P24" s="781"/>
      <c r="Q24" s="782"/>
      <c r="R24" s="754"/>
      <c r="S24" s="777"/>
      <c r="T24" s="778"/>
      <c r="U24" s="785"/>
      <c r="V24" s="754"/>
      <c r="W24" s="445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74"/>
      <c r="AO24" s="317"/>
      <c r="AP24" s="317"/>
      <c r="AQ24" s="317"/>
      <c r="AR24" s="317"/>
      <c r="AS24" s="317"/>
      <c r="AT24" s="317"/>
    </row>
    <row r="25" spans="1:53" ht="20.100000000000001" customHeight="1">
      <c r="A25" s="786"/>
      <c r="B25" s="786"/>
      <c r="C25" s="786"/>
      <c r="D25" s="786"/>
      <c r="E25" s="298"/>
      <c r="F25" s="348"/>
      <c r="G25" s="349"/>
      <c r="H25" s="349"/>
      <c r="I25" s="789"/>
      <c r="J25" s="790"/>
      <c r="K25" s="757"/>
      <c r="L25" s="791"/>
      <c r="M25" s="792"/>
      <c r="N25" s="754"/>
      <c r="O25" s="777"/>
      <c r="P25" s="781"/>
      <c r="Q25" s="782"/>
      <c r="R25" s="754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74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86"/>
      <c r="B26" s="786"/>
      <c r="C26" s="786"/>
      <c r="D26" s="786"/>
      <c r="E26" s="350"/>
      <c r="F26" s="351"/>
      <c r="G26" s="350"/>
      <c r="H26" s="350"/>
      <c r="I26" s="789"/>
      <c r="J26" s="790"/>
      <c r="K26" s="757"/>
      <c r="L26" s="791"/>
      <c r="M26" s="792"/>
      <c r="N26" s="754"/>
      <c r="O26" s="444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74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86"/>
      <c r="B27" s="786"/>
      <c r="C27" s="786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75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86"/>
      <c r="B28" s="786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664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86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701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05_10">
    <tabColor theme="0" tint="-0.249977111117893"/>
  </sheetPr>
  <dimension ref="A1:T19"/>
  <sheetViews>
    <sheetView showGridLines="0" topLeftCell="E1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45" t="s">
        <v>527</v>
      </c>
      <c r="G2" s="746"/>
      <c r="H2" s="747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709" t="s">
        <v>480</v>
      </c>
      <c r="G4" s="709"/>
      <c r="H4" s="70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528</v>
      </c>
      <c r="H7" s="455" t="str">
        <f>IF(dateCh="","",dateCh)</f>
        <v>19.12.2018</v>
      </c>
      <c r="I7" s="286" t="s">
        <v>529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472" t="str">
        <f>"2." &amp;mergeValue(A8)</f>
        <v>2.1</v>
      </c>
      <c r="G8" s="559" t="s">
        <v>530</v>
      </c>
      <c r="H8" s="455"/>
      <c r="I8" s="286" t="s">
        <v>629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472" t="str">
        <f>"3." &amp;mergeValue(A9)</f>
        <v>3.1</v>
      </c>
      <c r="G9" s="559" t="s">
        <v>531</v>
      </c>
      <c r="H9" s="455"/>
      <c r="I9" s="286" t="s">
        <v>627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472" t="str">
        <f>"4."&amp;mergeValue(A10)</f>
        <v>4.1</v>
      </c>
      <c r="G10" s="559" t="s">
        <v>532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483"/>
      <c r="D11" s="483"/>
      <c r="F11" s="472" t="str">
        <f>"4."&amp;mergeValue(A11) &amp;"."&amp;mergeValue(B11)</f>
        <v>4.1.1</v>
      </c>
      <c r="G11" s="462" t="s">
        <v>631</v>
      </c>
      <c r="H11" s="455" t="str">
        <f>IF(region_name="","",region_name)</f>
        <v>Нижегородская область</v>
      </c>
      <c r="I11" s="286" t="s">
        <v>535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483"/>
      <c r="F12" s="472" t="str">
        <f>"4."&amp;mergeValue(A12) &amp;"."&amp;mergeValue(B12)&amp;"."&amp;mergeValue(C12)</f>
        <v>4.1.1.1</v>
      </c>
      <c r="G12" s="480" t="s">
        <v>533</v>
      </c>
      <c r="H12" s="455"/>
      <c r="I12" s="286" t="s">
        <v>536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9"/>
      <c r="B13" s="749"/>
      <c r="C13" s="749"/>
      <c r="D13" s="483">
        <v>1</v>
      </c>
      <c r="F13" s="472" t="str">
        <f>"4."&amp;mergeValue(A13) &amp;"."&amp;mergeValue(B13)&amp;"."&amp;mergeValue(C13)&amp;"."&amp;mergeValue(D13)</f>
        <v>4.1.1.1.1</v>
      </c>
      <c r="G13" s="562" t="s">
        <v>534</v>
      </c>
      <c r="H13" s="455"/>
      <c r="I13" s="771" t="s">
        <v>630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9"/>
      <c r="B14" s="749"/>
      <c r="C14" s="749"/>
      <c r="D14" s="483"/>
      <c r="F14" s="477"/>
      <c r="G14" s="163" t="s">
        <v>4</v>
      </c>
      <c r="H14" s="482"/>
      <c r="I14" s="771"/>
      <c r="J14" s="471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9"/>
      <c r="B15" s="749"/>
      <c r="C15" s="483"/>
      <c r="D15" s="483"/>
      <c r="F15" s="477"/>
      <c r="G15" s="162" t="s">
        <v>428</v>
      </c>
      <c r="H15" s="478"/>
      <c r="I15" s="479"/>
      <c r="J15" s="471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9"/>
      <c r="B16" s="319"/>
      <c r="C16" s="319"/>
      <c r="D16" s="319"/>
      <c r="F16" s="477"/>
      <c r="G16" s="177" t="s">
        <v>542</v>
      </c>
      <c r="H16" s="478"/>
      <c r="I16" s="479"/>
      <c r="J16" s="471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7"/>
      <c r="G17" s="210" t="s">
        <v>541</v>
      </c>
      <c r="H17" s="478"/>
      <c r="I17" s="479"/>
      <c r="J17" s="471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4" customFormat="1" ht="3" customHeight="1">
      <c r="A18" s="466"/>
      <c r="B18" s="466"/>
      <c r="C18" s="466"/>
      <c r="D18" s="466"/>
      <c r="F18" s="463"/>
      <c r="G18" s="560"/>
      <c r="H18" s="561"/>
      <c r="I18" s="343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</row>
    <row r="19" spans="1:20" s="464" customFormat="1" ht="15" customHeight="1">
      <c r="A19" s="466"/>
      <c r="B19" s="466"/>
      <c r="C19" s="466"/>
      <c r="D19" s="466"/>
      <c r="F19" s="463"/>
      <c r="G19" s="744" t="s">
        <v>632</v>
      </c>
      <c r="H19" s="744"/>
      <c r="I19" s="343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06_10">
    <tabColor rgb="FFEAEBEE"/>
    <pageSetUpPr fitToPage="1"/>
  </sheetPr>
  <dimension ref="A1:BA33"/>
  <sheetViews>
    <sheetView showGridLines="0" topLeftCell="K4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772" t="s">
        <v>658</v>
      </c>
      <c r="M5" s="772"/>
      <c r="N5" s="772"/>
      <c r="O5" s="772"/>
      <c r="P5" s="772"/>
      <c r="Q5" s="772"/>
      <c r="R5" s="772"/>
      <c r="S5" s="772"/>
      <c r="T5" s="772"/>
      <c r="U5" s="772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65" t="str">
        <f>IF(NameOrPr_ch="",IF(NameOrPr="","",NameOrPr),NameOrPr_ch)</f>
        <v>Регилнальная служба по тарифам Нижегородской области</v>
      </c>
      <c r="O7" s="765"/>
      <c r="P7" s="765"/>
      <c r="Q7" s="765"/>
      <c r="R7" s="765"/>
      <c r="S7" s="765"/>
      <c r="T7" s="765"/>
      <c r="U7" s="638"/>
      <c r="V7" s="343"/>
      <c r="W7" s="343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</row>
    <row r="8" spans="7:49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65" t="str">
        <f>IF(datePr_ch="",IF(datePr="","",datePr),datePr_ch)</f>
        <v>18.12.2018</v>
      </c>
      <c r="O8" s="765"/>
      <c r="P8" s="765"/>
      <c r="Q8" s="765"/>
      <c r="R8" s="765"/>
      <c r="S8" s="765"/>
      <c r="T8" s="765"/>
      <c r="U8" s="638"/>
      <c r="V8" s="343"/>
      <c r="W8" s="343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</row>
    <row r="9" spans="7:49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65" t="str">
        <f>IF(numberPr_ch="",IF(numberPr="","",numberPr),numberPr_ch)</f>
        <v>53/65</v>
      </c>
      <c r="O9" s="765"/>
      <c r="P9" s="765"/>
      <c r="Q9" s="765"/>
      <c r="R9" s="765"/>
      <c r="S9" s="765"/>
      <c r="T9" s="765"/>
      <c r="U9" s="638"/>
      <c r="V9" s="343"/>
      <c r="W9" s="343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</row>
    <row r="10" spans="7:49" s="464" customFormat="1" ht="18.75">
      <c r="G10" s="465"/>
      <c r="H10" s="465"/>
      <c r="L10" s="463"/>
      <c r="M10" s="474" t="s">
        <v>537</v>
      </c>
      <c r="N10" s="765" t="str">
        <f>IF(IstPub_ch="",IF(IstPub="","",IstPub),IstPub_ch)</f>
        <v>Официальный сайт Региональной службы по тарифам Нижегородской области official@rst.kreml.nnov.ru</v>
      </c>
      <c r="O10" s="765"/>
      <c r="P10" s="765"/>
      <c r="Q10" s="765"/>
      <c r="R10" s="765"/>
      <c r="S10" s="765"/>
      <c r="T10" s="765"/>
      <c r="U10" s="638"/>
      <c r="V10" s="343"/>
      <c r="W10" s="343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</row>
    <row r="11" spans="7:49" s="255" customFormat="1" ht="11.25" hidden="1">
      <c r="G11" s="254"/>
      <c r="H11" s="254"/>
      <c r="L11" s="722"/>
      <c r="M11" s="722"/>
      <c r="N11" s="211"/>
      <c r="O11" s="211"/>
      <c r="P11" s="211"/>
      <c r="Q11" s="211"/>
      <c r="R11" s="795"/>
      <c r="S11" s="795"/>
      <c r="T11" s="795"/>
      <c r="U11" s="795"/>
      <c r="V11" s="795"/>
      <c r="W11" s="795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22"/>
      <c r="M12" s="722"/>
      <c r="N12" s="211"/>
      <c r="O12" s="211"/>
      <c r="P12" s="211"/>
      <c r="Q12" s="211"/>
      <c r="R12" s="795"/>
      <c r="S12" s="795"/>
      <c r="T12" s="795"/>
      <c r="U12" s="795"/>
      <c r="V12" s="795"/>
      <c r="W12" s="795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96"/>
      <c r="S13" s="796"/>
      <c r="T13" s="796"/>
      <c r="U13" s="796"/>
      <c r="V13" s="796"/>
      <c r="W13" s="796"/>
      <c r="X13" s="418"/>
      <c r="AC13" s="796"/>
      <c r="AD13" s="796"/>
      <c r="AE13" s="796"/>
      <c r="AF13" s="796"/>
      <c r="AG13" s="796"/>
      <c r="AH13" s="796"/>
      <c r="AI13" s="796"/>
      <c r="AJ13" s="796"/>
    </row>
    <row r="14" spans="7:49" ht="14.25" customHeight="1">
      <c r="J14" s="86"/>
      <c r="K14" s="86"/>
      <c r="L14" s="776" t="s">
        <v>480</v>
      </c>
      <c r="M14" s="776"/>
      <c r="N14" s="776"/>
      <c r="O14" s="776"/>
      <c r="P14" s="776"/>
      <c r="Q14" s="776"/>
      <c r="R14" s="776"/>
      <c r="S14" s="776"/>
      <c r="T14" s="776"/>
      <c r="U14" s="776"/>
      <c r="V14" s="776"/>
      <c r="W14" s="776"/>
      <c r="X14" s="776"/>
      <c r="Y14" s="776"/>
      <c r="Z14" s="776"/>
      <c r="AA14" s="776"/>
      <c r="AB14" s="776"/>
      <c r="AC14" s="776"/>
      <c r="AD14" s="776"/>
      <c r="AE14" s="776"/>
      <c r="AF14" s="776"/>
      <c r="AG14" s="776"/>
      <c r="AH14" s="776"/>
      <c r="AI14" s="776"/>
      <c r="AJ14" s="776"/>
      <c r="AK14" s="776"/>
      <c r="AL14" s="709" t="s">
        <v>481</v>
      </c>
    </row>
    <row r="15" spans="7:49" ht="14.25" customHeight="1">
      <c r="J15" s="86"/>
      <c r="K15" s="86"/>
      <c r="L15" s="776" t="s">
        <v>95</v>
      </c>
      <c r="M15" s="776" t="s">
        <v>512</v>
      </c>
      <c r="N15" s="797" t="s">
        <v>659</v>
      </c>
      <c r="O15" s="798"/>
      <c r="P15" s="799"/>
      <c r="Q15" s="806" t="s">
        <v>660</v>
      </c>
      <c r="R15" s="806"/>
      <c r="S15" s="806"/>
      <c r="T15" s="806"/>
      <c r="U15" s="806" t="s">
        <v>661</v>
      </c>
      <c r="V15" s="806"/>
      <c r="W15" s="806"/>
      <c r="X15" s="806"/>
      <c r="Y15" s="806" t="s">
        <v>393</v>
      </c>
      <c r="Z15" s="806"/>
      <c r="AA15" s="806"/>
      <c r="AB15" s="806"/>
      <c r="AC15" s="806" t="s">
        <v>499</v>
      </c>
      <c r="AD15" s="806"/>
      <c r="AE15" s="806"/>
      <c r="AF15" s="806"/>
      <c r="AG15" s="806"/>
      <c r="AH15" s="806"/>
      <c r="AI15" s="806"/>
      <c r="AJ15" s="776" t="s">
        <v>344</v>
      </c>
      <c r="AK15" s="768" t="s">
        <v>278</v>
      </c>
      <c r="AL15" s="709"/>
    </row>
    <row r="16" spans="7:49" ht="27.95" customHeight="1">
      <c r="J16" s="86"/>
      <c r="K16" s="86"/>
      <c r="L16" s="776"/>
      <c r="M16" s="776"/>
      <c r="N16" s="800"/>
      <c r="O16" s="801"/>
      <c r="P16" s="802"/>
      <c r="Q16" s="806"/>
      <c r="R16" s="806"/>
      <c r="S16" s="806"/>
      <c r="T16" s="806"/>
      <c r="U16" s="806"/>
      <c r="V16" s="806"/>
      <c r="W16" s="806"/>
      <c r="X16" s="806"/>
      <c r="Y16" s="806"/>
      <c r="Z16" s="806"/>
      <c r="AA16" s="806"/>
      <c r="AB16" s="806"/>
      <c r="AC16" s="806" t="s">
        <v>662</v>
      </c>
      <c r="AD16" s="806"/>
      <c r="AE16" s="709" t="s">
        <v>663</v>
      </c>
      <c r="AF16" s="709"/>
      <c r="AG16" s="808" t="s">
        <v>501</v>
      </c>
      <c r="AH16" s="808"/>
      <c r="AI16" s="808"/>
      <c r="AJ16" s="776"/>
      <c r="AK16" s="768"/>
      <c r="AL16" s="709"/>
    </row>
    <row r="17" spans="1:53" ht="14.25" customHeight="1">
      <c r="J17" s="86"/>
      <c r="K17" s="86"/>
      <c r="L17" s="776"/>
      <c r="M17" s="776"/>
      <c r="N17" s="803"/>
      <c r="O17" s="804"/>
      <c r="P17" s="805"/>
      <c r="Q17" s="806"/>
      <c r="R17" s="806"/>
      <c r="S17" s="806"/>
      <c r="T17" s="806"/>
      <c r="U17" s="806"/>
      <c r="V17" s="806"/>
      <c r="W17" s="806"/>
      <c r="X17" s="806"/>
      <c r="Y17" s="806"/>
      <c r="Z17" s="806"/>
      <c r="AA17" s="806"/>
      <c r="AB17" s="806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807" t="s">
        <v>392</v>
      </c>
      <c r="AI17" s="807"/>
      <c r="AJ17" s="776"/>
      <c r="AK17" s="768"/>
      <c r="AL17" s="709"/>
    </row>
    <row r="18" spans="1:53" ht="12" customHeight="1">
      <c r="J18" s="86"/>
      <c r="K18" s="248">
        <v>1</v>
      </c>
      <c r="L18" s="585" t="s">
        <v>96</v>
      </c>
      <c r="M18" s="585" t="s">
        <v>52</v>
      </c>
      <c r="N18" s="767">
        <f ca="1">OFFSET(N18,0,-1)+1</f>
        <v>3</v>
      </c>
      <c r="O18" s="767"/>
      <c r="P18" s="767"/>
      <c r="Q18" s="767">
        <f ca="1">OFFSET(Q18,0,-3)+1</f>
        <v>4</v>
      </c>
      <c r="R18" s="767"/>
      <c r="S18" s="767"/>
      <c r="T18" s="767"/>
      <c r="U18" s="767">
        <f ca="1">OFFSET(U18,0,-4)+1</f>
        <v>5</v>
      </c>
      <c r="V18" s="767"/>
      <c r="W18" s="767"/>
      <c r="X18" s="767"/>
      <c r="Y18" s="587"/>
      <c r="Z18" s="587"/>
      <c r="AA18" s="587">
        <f ca="1">OFFSET(U18,0,0)+1</f>
        <v>6</v>
      </c>
      <c r="AB18" s="588">
        <f ca="1">AA18</f>
        <v>6</v>
      </c>
      <c r="AC18" s="586">
        <f t="shared" ref="AC18:AJ18" ca="1" si="0">OFFSET(AC18,0,-1)+1</f>
        <v>7</v>
      </c>
      <c r="AD18" s="586">
        <f t="shared" ca="1" si="0"/>
        <v>8</v>
      </c>
      <c r="AE18" s="586">
        <f t="shared" ca="1" si="0"/>
        <v>9</v>
      </c>
      <c r="AF18" s="586">
        <f t="shared" ca="1" si="0"/>
        <v>10</v>
      </c>
      <c r="AG18" s="586">
        <f t="shared" ca="1" si="0"/>
        <v>11</v>
      </c>
      <c r="AH18" s="586">
        <f t="shared" ca="1" si="0"/>
        <v>12</v>
      </c>
      <c r="AI18" s="586">
        <f t="shared" ca="1" si="0"/>
        <v>13</v>
      </c>
      <c r="AJ18" s="586">
        <f t="shared" ca="1" si="0"/>
        <v>14</v>
      </c>
      <c r="AK18" s="589"/>
      <c r="AL18" s="586">
        <v>15</v>
      </c>
    </row>
    <row r="19" spans="1:53" ht="22.5">
      <c r="A19" s="786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4"/>
      <c r="O19" s="815"/>
      <c r="P19" s="815"/>
      <c r="Q19" s="815"/>
      <c r="R19" s="815"/>
      <c r="S19" s="815"/>
      <c r="T19" s="815"/>
      <c r="U19" s="815"/>
      <c r="V19" s="815"/>
      <c r="W19" s="815"/>
      <c r="X19" s="815"/>
      <c r="Y19" s="815"/>
      <c r="Z19" s="815"/>
      <c r="AA19" s="815"/>
      <c r="AB19" s="815"/>
      <c r="AC19" s="815"/>
      <c r="AD19" s="815"/>
      <c r="AE19" s="815"/>
      <c r="AF19" s="815"/>
      <c r="AG19" s="815"/>
      <c r="AH19" s="815"/>
      <c r="AI19" s="815"/>
      <c r="AJ19" s="815"/>
      <c r="AK19" s="815"/>
      <c r="AL19" s="623" t="s">
        <v>508</v>
      </c>
    </row>
    <row r="20" spans="1:53" ht="22.5">
      <c r="A20" s="786"/>
      <c r="B20" s="786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0"/>
      <c r="O20" s="787"/>
      <c r="P20" s="787"/>
      <c r="Q20" s="787"/>
      <c r="R20" s="787"/>
      <c r="S20" s="787"/>
      <c r="T20" s="787"/>
      <c r="U20" s="787"/>
      <c r="V20" s="787"/>
      <c r="W20" s="787"/>
      <c r="X20" s="787"/>
      <c r="Y20" s="787"/>
      <c r="Z20" s="787"/>
      <c r="AA20" s="787"/>
      <c r="AB20" s="787"/>
      <c r="AC20" s="787"/>
      <c r="AD20" s="787"/>
      <c r="AE20" s="787"/>
      <c r="AF20" s="787"/>
      <c r="AG20" s="787"/>
      <c r="AH20" s="787"/>
      <c r="AI20" s="787"/>
      <c r="AJ20" s="787"/>
      <c r="AK20" s="787"/>
      <c r="AL20" s="622" t="s">
        <v>509</v>
      </c>
    </row>
    <row r="21" spans="1:53" ht="45">
      <c r="A21" s="786"/>
      <c r="B21" s="786"/>
      <c r="C21" s="786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656</v>
      </c>
      <c r="N21" s="810"/>
      <c r="O21" s="787"/>
      <c r="P21" s="787"/>
      <c r="Q21" s="787"/>
      <c r="R21" s="787"/>
      <c r="S21" s="787"/>
      <c r="T21" s="787"/>
      <c r="U21" s="787"/>
      <c r="V21" s="787"/>
      <c r="W21" s="787"/>
      <c r="X21" s="787"/>
      <c r="Y21" s="787"/>
      <c r="Z21" s="787"/>
      <c r="AA21" s="787"/>
      <c r="AB21" s="787"/>
      <c r="AC21" s="787"/>
      <c r="AD21" s="787"/>
      <c r="AE21" s="787"/>
      <c r="AF21" s="787"/>
      <c r="AG21" s="787"/>
      <c r="AH21" s="787"/>
      <c r="AI21" s="787"/>
      <c r="AJ21" s="787"/>
      <c r="AK21" s="787"/>
      <c r="AL21" s="622" t="s">
        <v>657</v>
      </c>
    </row>
    <row r="22" spans="1:53" ht="20.100000000000001" customHeight="1">
      <c r="A22" s="786"/>
      <c r="B22" s="786"/>
      <c r="C22" s="786"/>
      <c r="D22" s="786">
        <v>1</v>
      </c>
      <c r="E22" s="298"/>
      <c r="F22" s="348"/>
      <c r="G22" s="349"/>
      <c r="H22" s="349"/>
      <c r="I22" s="789"/>
      <c r="J22" s="790"/>
      <c r="K22" s="757"/>
      <c r="L22" s="809" t="str">
        <f>mergeValue(A22) &amp;"."&amp; mergeValue(B22)&amp;"."&amp; mergeValue(C22)&amp;"."&amp; mergeValue(D22)</f>
        <v>1.1.1.1</v>
      </c>
      <c r="M22" s="811"/>
      <c r="N22" s="813"/>
      <c r="O22" s="781" t="s">
        <v>96</v>
      </c>
      <c r="P22" s="782"/>
      <c r="Q22" s="754" t="s">
        <v>88</v>
      </c>
      <c r="R22" s="777"/>
      <c r="S22" s="778">
        <v>1</v>
      </c>
      <c r="T22" s="783"/>
      <c r="U22" s="754" t="s">
        <v>88</v>
      </c>
      <c r="V22" s="777"/>
      <c r="W22" s="778" t="s">
        <v>96</v>
      </c>
      <c r="X22" s="779"/>
      <c r="Y22" s="754" t="s">
        <v>88</v>
      </c>
      <c r="Z22" s="191"/>
      <c r="AA22" s="113">
        <v>1</v>
      </c>
      <c r="AB22" s="603"/>
      <c r="AC22" s="579"/>
      <c r="AD22" s="579"/>
      <c r="AE22" s="580"/>
      <c r="AF22" s="579"/>
      <c r="AG22" s="581"/>
      <c r="AH22" s="578" t="s">
        <v>87</v>
      </c>
      <c r="AI22" s="581"/>
      <c r="AJ22" s="595" t="s">
        <v>88</v>
      </c>
      <c r="AK22" s="282"/>
      <c r="AL22" s="771" t="s">
        <v>688</v>
      </c>
      <c r="AM22" s="298" t="e">
        <f ca="1">strCheckDateOnDP(AC22:AK22,List06_10_DP)</f>
        <v>#NAME?</v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86"/>
      <c r="B23" s="786"/>
      <c r="C23" s="786"/>
      <c r="D23" s="786"/>
      <c r="E23" s="298"/>
      <c r="F23" s="348"/>
      <c r="G23" s="349"/>
      <c r="H23" s="349"/>
      <c r="I23" s="789"/>
      <c r="J23" s="790"/>
      <c r="K23" s="757"/>
      <c r="L23" s="791"/>
      <c r="M23" s="812"/>
      <c r="N23" s="813"/>
      <c r="O23" s="781"/>
      <c r="P23" s="782"/>
      <c r="Q23" s="754"/>
      <c r="R23" s="777"/>
      <c r="S23" s="778"/>
      <c r="T23" s="784"/>
      <c r="U23" s="754"/>
      <c r="V23" s="777"/>
      <c r="W23" s="778"/>
      <c r="X23" s="780"/>
      <c r="Y23" s="754"/>
      <c r="Z23" s="443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6"/>
      <c r="AL23" s="771"/>
      <c r="AN23" s="317"/>
      <c r="AO23" s="317"/>
      <c r="AP23" s="317"/>
      <c r="AQ23" s="317"/>
      <c r="AR23" s="317"/>
      <c r="AS23" s="317"/>
    </row>
    <row r="24" spans="1:53" ht="20.100000000000001" customHeight="1">
      <c r="A24" s="786"/>
      <c r="B24" s="786"/>
      <c r="C24" s="786"/>
      <c r="D24" s="786"/>
      <c r="E24" s="298"/>
      <c r="F24" s="348"/>
      <c r="G24" s="349"/>
      <c r="H24" s="349"/>
      <c r="I24" s="789"/>
      <c r="J24" s="790"/>
      <c r="K24" s="757"/>
      <c r="L24" s="791"/>
      <c r="M24" s="812"/>
      <c r="N24" s="813"/>
      <c r="O24" s="781"/>
      <c r="P24" s="782"/>
      <c r="Q24" s="754"/>
      <c r="R24" s="777"/>
      <c r="S24" s="778"/>
      <c r="T24" s="785"/>
      <c r="U24" s="754"/>
      <c r="V24" s="445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71"/>
      <c r="AN24" s="317"/>
      <c r="AO24" s="317"/>
      <c r="AP24" s="317"/>
      <c r="AQ24" s="317"/>
      <c r="AR24" s="317"/>
      <c r="AS24" s="317"/>
    </row>
    <row r="25" spans="1:53" ht="20.100000000000001" customHeight="1">
      <c r="A25" s="786"/>
      <c r="B25" s="786"/>
      <c r="C25" s="786"/>
      <c r="D25" s="786"/>
      <c r="E25" s="298"/>
      <c r="F25" s="348"/>
      <c r="G25" s="349"/>
      <c r="H25" s="349"/>
      <c r="I25" s="789"/>
      <c r="J25" s="790"/>
      <c r="K25" s="757"/>
      <c r="L25" s="791"/>
      <c r="M25" s="812"/>
      <c r="N25" s="813"/>
      <c r="O25" s="781"/>
      <c r="P25" s="782"/>
      <c r="Q25" s="754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71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86"/>
      <c r="B26" s="786"/>
      <c r="C26" s="786"/>
      <c r="D26" s="786"/>
      <c r="E26" s="350"/>
      <c r="F26" s="351"/>
      <c r="G26" s="350"/>
      <c r="H26" s="350"/>
      <c r="I26" s="789"/>
      <c r="J26" s="790"/>
      <c r="K26" s="757"/>
      <c r="L26" s="791"/>
      <c r="M26" s="812"/>
      <c r="N26" s="444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71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86"/>
      <c r="B27" s="786"/>
      <c r="C27" s="786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71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86"/>
      <c r="B28" s="786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664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86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701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/>
  <mergeCells count="54"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05_11">
    <tabColor theme="0" tint="-0.249977111117893"/>
  </sheetPr>
  <dimension ref="A1:T15"/>
  <sheetViews>
    <sheetView showGridLines="0" topLeftCell="E1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5" t="s">
        <v>527</v>
      </c>
      <c r="G2" s="746"/>
      <c r="H2" s="747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709" t="s">
        <v>480</v>
      </c>
      <c r="G4" s="709"/>
      <c r="H4" s="70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528</v>
      </c>
      <c r="H7" s="455" t="str">
        <f>IF(dateCh="","",dateCh)</f>
        <v>19.12.2018</v>
      </c>
      <c r="I7" s="286" t="s">
        <v>529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472" t="str">
        <f>"2." &amp;mergeValue(A8)</f>
        <v>2.1</v>
      </c>
      <c r="G8" s="559" t="s">
        <v>530</v>
      </c>
      <c r="H8" s="455" t="str">
        <f>IF('Перечень тарифов'!R21="","наименование отсутствует","" &amp; 'Перечень тарифов'!R21 &amp; "")</f>
        <v>комплекс технологически связанных между собой инженерных сооружений, предназначенных для водоотведения</v>
      </c>
      <c r="I8" s="286" t="s">
        <v>629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472" t="str">
        <f>"3." &amp;mergeValue(A9)</f>
        <v>3.1</v>
      </c>
      <c r="G9" s="559" t="s">
        <v>531</v>
      </c>
      <c r="H9" s="455" t="str">
        <f>IF('Перечень тарифов'!F21="","наименование отсутствует","" &amp; 'Перечень тарифов'!F21 &amp; "")</f>
        <v>Водоотведение</v>
      </c>
      <c r="I9" s="286" t="s">
        <v>627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472" t="str">
        <f>"4."&amp;mergeValue(A10)</f>
        <v>4.1</v>
      </c>
      <c r="G10" s="559" t="s">
        <v>532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606"/>
      <c r="D11" s="606"/>
      <c r="F11" s="472" t="str">
        <f>"4."&amp;mergeValue(A11) &amp;"."&amp;mergeValue(B11)</f>
        <v>4.1.1</v>
      </c>
      <c r="G11" s="462" t="s">
        <v>631</v>
      </c>
      <c r="H11" s="455" t="str">
        <f>IF(region_name="","",region_name)</f>
        <v>Нижегородская область</v>
      </c>
      <c r="I11" s="286" t="s">
        <v>535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606"/>
      <c r="F12" s="472" t="str">
        <f>"4."&amp;mergeValue(A12) &amp;"."&amp;mergeValue(B12)&amp;"."&amp;mergeValue(C12)</f>
        <v>4.1.1.1</v>
      </c>
      <c r="G12" s="480" t="s">
        <v>533</v>
      </c>
      <c r="H12" s="455" t="str">
        <f>IF(Территории!H13="","","" &amp; Территории!H13 &amp; "")</f>
        <v>город Дзержинск</v>
      </c>
      <c r="I12" s="286" t="s">
        <v>536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9"/>
      <c r="B13" s="749"/>
      <c r="C13" s="749"/>
      <c r="D13" s="606">
        <v>1</v>
      </c>
      <c r="F13" s="472" t="str">
        <f>"4."&amp;mergeValue(A13) &amp;"."&amp;mergeValue(B13)&amp;"."&amp;mergeValue(C13)&amp;"."&amp;mergeValue(D13)</f>
        <v>4.1.1.1.1</v>
      </c>
      <c r="G13" s="562" t="s">
        <v>534</v>
      </c>
      <c r="H13" s="455" t="str">
        <f>IF(Территории!R14="","","" &amp; Территории!R14 &amp; "")</f>
        <v>город Дзержинск (22721000)</v>
      </c>
      <c r="I13" s="652" t="s">
        <v>630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4" customFormat="1" ht="3" customHeight="1">
      <c r="A14" s="466"/>
      <c r="B14" s="466"/>
      <c r="C14" s="466"/>
      <c r="D14" s="466"/>
      <c r="F14" s="463"/>
      <c r="G14" s="560"/>
      <c r="H14" s="561"/>
      <c r="I14" s="343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</row>
    <row r="15" spans="1:20" s="464" customFormat="1" ht="15" customHeight="1">
      <c r="A15" s="466"/>
      <c r="B15" s="466"/>
      <c r="C15" s="466"/>
      <c r="D15" s="466"/>
      <c r="F15" s="463"/>
      <c r="G15" s="744" t="s">
        <v>632</v>
      </c>
      <c r="H15" s="744"/>
      <c r="I15" s="343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1">
    <tabColor rgb="FFEAEBEE"/>
    <pageSetUpPr fitToPage="1"/>
  </sheetPr>
  <dimension ref="A1:P19"/>
  <sheetViews>
    <sheetView showGridLines="0" topLeftCell="D4" workbookViewId="0">
      <selection activeCell="F18" sqref="F18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54"/>
      <c r="N1" s="554"/>
      <c r="P1" s="554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72" t="s">
        <v>665</v>
      </c>
      <c r="E5" s="772"/>
      <c r="F5" s="772"/>
      <c r="G5" s="600"/>
    </row>
    <row r="6" spans="1:16" ht="3" customHeight="1">
      <c r="C6" s="86"/>
      <c r="D6" s="36"/>
      <c r="E6" s="84"/>
      <c r="F6" s="83"/>
      <c r="G6" s="413"/>
    </row>
    <row r="7" spans="1:16">
      <c r="C7" s="86"/>
      <c r="D7" s="776" t="s">
        <v>480</v>
      </c>
      <c r="E7" s="776"/>
      <c r="F7" s="776"/>
      <c r="G7" s="816" t="s">
        <v>481</v>
      </c>
    </row>
    <row r="8" spans="1:16">
      <c r="C8" s="86"/>
      <c r="D8" s="104" t="s">
        <v>95</v>
      </c>
      <c r="E8" s="116" t="s">
        <v>483</v>
      </c>
      <c r="F8" s="116" t="s">
        <v>482</v>
      </c>
      <c r="G8" s="816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2" t="s">
        <v>666</v>
      </c>
      <c r="F10" s="423" t="s">
        <v>484</v>
      </c>
      <c r="G10" s="286"/>
    </row>
    <row r="11" spans="1:16" ht="22.5">
      <c r="A11" s="412"/>
      <c r="C11" s="86"/>
      <c r="D11" s="250" t="s">
        <v>298</v>
      </c>
      <c r="E11" s="414" t="s">
        <v>485</v>
      </c>
      <c r="F11" s="423" t="s">
        <v>484</v>
      </c>
      <c r="G11" s="286"/>
    </row>
    <row r="12" spans="1:16" ht="20.100000000000001" customHeight="1">
      <c r="A12" s="412"/>
      <c r="C12" s="86"/>
      <c r="D12" s="250" t="s">
        <v>8</v>
      </c>
      <c r="E12" s="416" t="s">
        <v>2415</v>
      </c>
      <c r="F12" s="675" t="s">
        <v>2419</v>
      </c>
      <c r="G12" s="773" t="s">
        <v>637</v>
      </c>
    </row>
    <row r="13" spans="1:16" ht="20.100000000000001" customHeight="1">
      <c r="A13" s="97"/>
      <c r="C13" s="46" t="s">
        <v>2377</v>
      </c>
      <c r="D13" s="250" t="s">
        <v>2412</v>
      </c>
      <c r="E13" s="420" t="s">
        <v>2416</v>
      </c>
      <c r="F13" s="675" t="s">
        <v>2420</v>
      </c>
      <c r="G13" s="774"/>
    </row>
    <row r="14" spans="1:16" ht="20.100000000000001" customHeight="1">
      <c r="A14" s="97"/>
      <c r="C14" s="46" t="s">
        <v>2377</v>
      </c>
      <c r="D14" s="250" t="s">
        <v>2413</v>
      </c>
      <c r="E14" s="420" t="s">
        <v>2417</v>
      </c>
      <c r="F14" s="675" t="s">
        <v>2421</v>
      </c>
      <c r="G14" s="774"/>
    </row>
    <row r="15" spans="1:16" ht="20.100000000000001" customHeight="1">
      <c r="A15" s="97"/>
      <c r="C15" s="46" t="s">
        <v>2377</v>
      </c>
      <c r="D15" s="250" t="s">
        <v>2414</v>
      </c>
      <c r="E15" s="420" t="s">
        <v>2418</v>
      </c>
      <c r="F15" s="675" t="s">
        <v>2422</v>
      </c>
      <c r="G15" s="774"/>
    </row>
    <row r="16" spans="1:16" ht="15" customHeight="1">
      <c r="A16" s="412"/>
      <c r="C16" s="86"/>
      <c r="D16" s="117"/>
      <c r="E16" s="429" t="s">
        <v>331</v>
      </c>
      <c r="F16" s="426"/>
      <c r="G16" s="775"/>
    </row>
    <row r="17" spans="1:7">
      <c r="A17" s="412"/>
      <c r="C17" s="86"/>
      <c r="D17" s="250" t="s">
        <v>332</v>
      </c>
      <c r="E17" s="414" t="s">
        <v>667</v>
      </c>
      <c r="F17" s="423" t="s">
        <v>484</v>
      </c>
      <c r="G17" s="286"/>
    </row>
    <row r="18" spans="1:7" ht="42.95" customHeight="1">
      <c r="A18" s="412"/>
      <c r="C18" s="86"/>
      <c r="D18" s="250" t="s">
        <v>469</v>
      </c>
      <c r="E18" s="667"/>
      <c r="F18" s="668"/>
      <c r="G18" s="773" t="s">
        <v>668</v>
      </c>
    </row>
    <row r="19" spans="1:7" ht="15" customHeight="1">
      <c r="A19" s="412"/>
      <c r="C19" s="86"/>
      <c r="D19" s="117"/>
      <c r="E19" s="429" t="s">
        <v>331</v>
      </c>
      <c r="F19" s="426"/>
      <c r="G19" s="775"/>
    </row>
  </sheetData>
  <sheetProtection password="FA9C" sheet="1" objects="1" scenarios="1" formatColumns="0" formatRows="0"/>
  <dataConsolidate/>
  <mergeCells count="5">
    <mergeCell ref="D7:F7"/>
    <mergeCell ref="G7:G8"/>
    <mergeCell ref="G12:G16"/>
    <mergeCell ref="G18:G19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8 F12: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8 G12 G18 E12:E15">
      <formula1>900</formula1>
    </dataValidation>
  </dataValidations>
  <hyperlinks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69396b77-8c27-4282-a2dd-7a99284b5b9f"/>
    <hyperlink ref="F13" location="'Форма 3.9'!$F$13" tooltip="Кликните по гиперссылке, чтобы перейти по ссылке на обосновывающие документы или отредактировать её" display="https://portal.eias.ru/Portal/DownloadPage.aspx?type=12&amp;guid=f8db5870-b6bc-486d-b292-1523da872fb3"/>
    <hyperlink ref="F14" location="'Форма 3.9'!$F$14" tooltip="Кликните по гиперссылке, чтобы перейти по ссылке на обосновывающие документы или отредактировать её" display="https://portal.eias.ru/Portal/DownloadPage.aspx?type=12&amp;guid=c1a4ea25-791f-4443-a4e0-d4ea3d9580cf"/>
    <hyperlink ref="F15" location="'Форма 3.9'!$F$15" tooltip="Кликните по гиперссылке, чтобы перейти по ссылке на обосновывающие документы или отредактировать её" display="https://portal.eias.ru/Portal/DownloadPage.aspx?type=12&amp;guid=afb22324-1787-4d54-a37c-54a56b836a03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2">
    <tabColor rgb="FFEAEBEE"/>
  </sheetPr>
  <dimension ref="A1:AC34"/>
  <sheetViews>
    <sheetView showGridLines="0" topLeftCell="C4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500"/>
      <c r="AC1" s="554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72" t="s">
        <v>669</v>
      </c>
      <c r="E5" s="772"/>
      <c r="F5" s="772"/>
      <c r="G5" s="772"/>
      <c r="H5" s="772"/>
      <c r="I5" s="473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76" t="s">
        <v>480</v>
      </c>
      <c r="E7" s="776"/>
      <c r="F7" s="776"/>
      <c r="G7" s="776"/>
      <c r="H7" s="776"/>
      <c r="I7" s="816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816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19" t="s">
        <v>486</v>
      </c>
      <c r="F10" s="819"/>
      <c r="G10" s="819"/>
      <c r="H10" s="819"/>
      <c r="I10" s="435"/>
    </row>
    <row r="11" spans="1:29" ht="20.100000000000001" customHeight="1">
      <c r="A11" s="412"/>
      <c r="C11" s="86"/>
      <c r="D11" s="250" t="s">
        <v>298</v>
      </c>
      <c r="E11" s="414" t="s">
        <v>487</v>
      </c>
      <c r="F11" s="423"/>
      <c r="G11" s="575"/>
      <c r="H11" s="423" t="s">
        <v>484</v>
      </c>
      <c r="I11" s="286" t="s">
        <v>488</v>
      </c>
    </row>
    <row r="12" spans="1:29" ht="45">
      <c r="A12" s="412"/>
      <c r="C12" s="86"/>
      <c r="D12" s="250" t="s">
        <v>332</v>
      </c>
      <c r="E12" s="414" t="s">
        <v>489</v>
      </c>
      <c r="F12" s="423"/>
      <c r="G12" s="556"/>
      <c r="H12" s="450"/>
      <c r="I12" s="557" t="s">
        <v>516</v>
      </c>
    </row>
    <row r="13" spans="1:29" ht="22.5">
      <c r="A13" s="412"/>
      <c r="B13" s="249">
        <v>3</v>
      </c>
      <c r="C13" s="86"/>
      <c r="D13" s="250">
        <v>2</v>
      </c>
      <c r="E13" s="492" t="s">
        <v>670</v>
      </c>
      <c r="F13" s="423"/>
      <c r="G13" s="423" t="s">
        <v>484</v>
      </c>
      <c r="H13" s="450"/>
      <c r="I13" s="558" t="s">
        <v>490</v>
      </c>
    </row>
    <row r="14" spans="1:29" ht="39" customHeight="1">
      <c r="A14" s="412"/>
      <c r="C14" s="86"/>
      <c r="D14" s="250">
        <v>3</v>
      </c>
      <c r="E14" s="817" t="s">
        <v>671</v>
      </c>
      <c r="F14" s="817"/>
      <c r="G14" s="817"/>
      <c r="H14" s="817"/>
      <c r="I14" s="555"/>
    </row>
    <row r="15" spans="1:29" ht="20.100000000000001" customHeight="1">
      <c r="A15" s="412"/>
      <c r="C15" s="86"/>
      <c r="D15" s="250" t="s">
        <v>470</v>
      </c>
      <c r="E15" s="424"/>
      <c r="F15" s="423"/>
      <c r="G15" s="423" t="s">
        <v>484</v>
      </c>
      <c r="H15" s="450"/>
      <c r="I15" s="773" t="s">
        <v>515</v>
      </c>
    </row>
    <row r="16" spans="1:29" ht="15" customHeight="1">
      <c r="A16" s="412"/>
      <c r="C16" s="86"/>
      <c r="D16" s="117"/>
      <c r="E16" s="428" t="s">
        <v>331</v>
      </c>
      <c r="F16" s="429"/>
      <c r="G16" s="429"/>
      <c r="H16" s="426"/>
      <c r="I16" s="775"/>
    </row>
    <row r="17" spans="1:12" ht="69" customHeight="1">
      <c r="A17" s="412"/>
      <c r="B17" s="249">
        <v>3</v>
      </c>
      <c r="C17" s="86"/>
      <c r="D17" s="250">
        <v>4</v>
      </c>
      <c r="E17" s="817" t="s">
        <v>672</v>
      </c>
      <c r="F17" s="817"/>
      <c r="G17" s="817"/>
      <c r="H17" s="817"/>
      <c r="I17" s="555"/>
    </row>
    <row r="18" spans="1:12" ht="20.100000000000001" customHeight="1">
      <c r="A18" s="412"/>
      <c r="C18" s="86"/>
      <c r="D18" s="250" t="s">
        <v>471</v>
      </c>
      <c r="E18" s="430" t="s">
        <v>491</v>
      </c>
      <c r="F18" s="423"/>
      <c r="G18" s="556"/>
      <c r="H18" s="423" t="s">
        <v>484</v>
      </c>
      <c r="I18" s="771" t="s">
        <v>517</v>
      </c>
    </row>
    <row r="19" spans="1:12" ht="15" customHeight="1">
      <c r="A19" s="412"/>
      <c r="C19" s="86"/>
      <c r="D19" s="117"/>
      <c r="E19" s="428" t="s">
        <v>331</v>
      </c>
      <c r="F19" s="429"/>
      <c r="G19" s="429"/>
      <c r="H19" s="426"/>
      <c r="I19" s="771"/>
    </row>
    <row r="20" spans="1:12" ht="30" customHeight="1">
      <c r="A20" s="412"/>
      <c r="B20" s="249">
        <v>3</v>
      </c>
      <c r="C20" s="86"/>
      <c r="D20" s="250">
        <v>5</v>
      </c>
      <c r="E20" s="817" t="s">
        <v>673</v>
      </c>
      <c r="F20" s="817"/>
      <c r="G20" s="817"/>
      <c r="H20" s="817"/>
      <c r="I20" s="555"/>
    </row>
    <row r="21" spans="1:12" ht="26.1" customHeight="1">
      <c r="A21" s="412"/>
      <c r="C21" s="86"/>
      <c r="D21" s="250" t="s">
        <v>472</v>
      </c>
      <c r="E21" s="818" t="s">
        <v>674</v>
      </c>
      <c r="F21" s="818"/>
      <c r="G21" s="818"/>
      <c r="H21" s="818"/>
      <c r="I21" s="555"/>
    </row>
    <row r="22" spans="1:12" ht="32.1" customHeight="1">
      <c r="A22" s="412"/>
      <c r="C22" s="86"/>
      <c r="D22" s="250" t="s">
        <v>473</v>
      </c>
      <c r="E22" s="431" t="s">
        <v>492</v>
      </c>
      <c r="F22" s="423"/>
      <c r="G22" s="556"/>
      <c r="H22" s="423" t="s">
        <v>484</v>
      </c>
      <c r="I22" s="771" t="s">
        <v>675</v>
      </c>
    </row>
    <row r="23" spans="1:12" ht="15" customHeight="1">
      <c r="A23" s="412"/>
      <c r="C23" s="86"/>
      <c r="D23" s="117"/>
      <c r="E23" s="429" t="s">
        <v>331</v>
      </c>
      <c r="F23" s="425"/>
      <c r="G23" s="425"/>
      <c r="H23" s="426"/>
      <c r="I23" s="771"/>
    </row>
    <row r="24" spans="1:12" ht="14.25" customHeight="1">
      <c r="A24" s="412"/>
      <c r="C24" s="86"/>
      <c r="D24" s="250" t="s">
        <v>474</v>
      </c>
      <c r="E24" s="818" t="s">
        <v>676</v>
      </c>
      <c r="F24" s="818"/>
      <c r="G24" s="818"/>
      <c r="H24" s="818"/>
      <c r="I24" s="555"/>
    </row>
    <row r="25" spans="1:12" ht="54.95" customHeight="1">
      <c r="A25" s="412"/>
      <c r="C25" s="86"/>
      <c r="D25" s="250" t="s">
        <v>475</v>
      </c>
      <c r="E25" s="431" t="s">
        <v>494</v>
      </c>
      <c r="F25" s="423"/>
      <c r="G25" s="556"/>
      <c r="H25" s="423" t="s">
        <v>484</v>
      </c>
      <c r="I25" s="771" t="s">
        <v>638</v>
      </c>
    </row>
    <row r="26" spans="1:12" ht="15" customHeight="1">
      <c r="A26" s="412"/>
      <c r="C26" s="86"/>
      <c r="D26" s="117"/>
      <c r="E26" s="429" t="s">
        <v>331</v>
      </c>
      <c r="F26" s="425"/>
      <c r="G26" s="425"/>
      <c r="H26" s="426"/>
      <c r="I26" s="771"/>
    </row>
    <row r="27" spans="1:12" ht="26.1" customHeight="1">
      <c r="A27" s="412"/>
      <c r="C27" s="86"/>
      <c r="D27" s="250" t="s">
        <v>476</v>
      </c>
      <c r="E27" s="818" t="s">
        <v>677</v>
      </c>
      <c r="F27" s="818"/>
      <c r="G27" s="818"/>
      <c r="H27" s="818"/>
      <c r="I27" s="555"/>
    </row>
    <row r="28" spans="1:12" ht="32.1" customHeight="1">
      <c r="A28" s="412"/>
      <c r="C28" s="86"/>
      <c r="D28" s="250" t="s">
        <v>477</v>
      </c>
      <c r="E28" s="431" t="s">
        <v>493</v>
      </c>
      <c r="F28" s="423"/>
      <c r="G28" s="434"/>
      <c r="H28" s="423" t="s">
        <v>484</v>
      </c>
      <c r="I28" s="771" t="s">
        <v>678</v>
      </c>
      <c r="L28" s="317" t="s">
        <v>613</v>
      </c>
    </row>
    <row r="29" spans="1:12" ht="15" customHeight="1">
      <c r="A29" s="412"/>
      <c r="C29" s="86"/>
      <c r="D29" s="117"/>
      <c r="E29" s="429" t="s">
        <v>331</v>
      </c>
      <c r="F29" s="425"/>
      <c r="G29" s="425"/>
      <c r="H29" s="426"/>
      <c r="I29" s="771"/>
    </row>
    <row r="30" spans="1:12" ht="59.25" customHeight="1">
      <c r="A30" s="412"/>
      <c r="B30" s="249">
        <v>3</v>
      </c>
      <c r="C30" s="86"/>
      <c r="D30" s="250" t="s">
        <v>72</v>
      </c>
      <c r="E30" s="817" t="s">
        <v>679</v>
      </c>
      <c r="F30" s="817"/>
      <c r="G30" s="817"/>
      <c r="H30" s="817"/>
      <c r="I30" s="555"/>
    </row>
    <row r="31" spans="1:12" ht="20.100000000000001" customHeight="1">
      <c r="A31" s="412"/>
      <c r="C31" s="86"/>
      <c r="D31" s="250" t="s">
        <v>478</v>
      </c>
      <c r="E31" s="424"/>
      <c r="F31" s="423"/>
      <c r="G31" s="423" t="s">
        <v>484</v>
      </c>
      <c r="H31" s="450"/>
      <c r="I31" s="771" t="s">
        <v>515</v>
      </c>
    </row>
    <row r="32" spans="1:12" ht="15" customHeight="1">
      <c r="A32" s="412"/>
      <c r="C32" s="86"/>
      <c r="D32" s="117"/>
      <c r="E32" s="428" t="s">
        <v>331</v>
      </c>
      <c r="F32" s="425"/>
      <c r="G32" s="425"/>
      <c r="H32" s="426"/>
      <c r="I32" s="771"/>
    </row>
    <row r="33" spans="1:12" s="229" customFormat="1" ht="3" customHeight="1">
      <c r="A33" s="412"/>
      <c r="K33" s="417"/>
      <c r="L33" s="417"/>
    </row>
    <row r="34" spans="1:12" ht="24.75" customHeight="1">
      <c r="D34" s="427">
        <v>1</v>
      </c>
      <c r="E34" s="744" t="s">
        <v>680</v>
      </c>
      <c r="F34" s="744"/>
      <c r="G34" s="744"/>
      <c r="H34" s="744"/>
      <c r="I34" s="744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03">
    <tabColor rgb="FFEAEBEE"/>
    <pageSetUpPr fitToPage="1"/>
  </sheetPr>
  <dimension ref="A1:N15"/>
  <sheetViews>
    <sheetView showGridLines="0" topLeftCell="C4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20" t="s">
        <v>513</v>
      </c>
      <c r="E5" s="820"/>
      <c r="F5" s="820"/>
      <c r="G5" s="820"/>
      <c r="H5" s="820"/>
      <c r="I5" s="820"/>
      <c r="J5" s="820"/>
      <c r="K5" s="599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22" t="s">
        <v>480</v>
      </c>
      <c r="E8" s="822"/>
      <c r="F8" s="822"/>
      <c r="G8" s="822"/>
      <c r="H8" s="822"/>
      <c r="I8" s="822"/>
      <c r="J8" s="822"/>
      <c r="K8" s="822" t="s">
        <v>481</v>
      </c>
    </row>
    <row r="9" spans="1:14">
      <c r="D9" s="822" t="s">
        <v>95</v>
      </c>
      <c r="E9" s="822" t="s">
        <v>518</v>
      </c>
      <c r="F9" s="822"/>
      <c r="G9" s="822" t="s">
        <v>519</v>
      </c>
      <c r="H9" s="822"/>
      <c r="I9" s="822"/>
      <c r="J9" s="822"/>
      <c r="K9" s="822"/>
    </row>
    <row r="10" spans="1:14" ht="22.5">
      <c r="D10" s="822"/>
      <c r="E10" s="142" t="s">
        <v>520</v>
      </c>
      <c r="F10" s="142" t="s">
        <v>425</v>
      </c>
      <c r="G10" s="142" t="s">
        <v>425</v>
      </c>
      <c r="H10" s="142" t="s">
        <v>520</v>
      </c>
      <c r="I10" s="142" t="s">
        <v>521</v>
      </c>
      <c r="J10" s="142" t="s">
        <v>482</v>
      </c>
      <c r="K10" s="822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3"/>
      <c r="F12" s="449"/>
      <c r="G12" s="449"/>
      <c r="H12" s="449"/>
      <c r="I12" s="640"/>
      <c r="J12" s="450"/>
      <c r="K12" s="773" t="s">
        <v>522</v>
      </c>
      <c r="M12" s="618" t="str">
        <f>IF(ISERROR(INDEX(kind_of_nameforms,MATCH(E12,kind_of_forms,0),1)),"",INDEX(kind_of_nameforms,MATCH(E12,kind_of_forms,0),1))</f>
        <v/>
      </c>
      <c r="N12" s="619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3"/>
      <c r="K13" s="775"/>
    </row>
    <row r="14" spans="1:14" ht="3" customHeight="1">
      <c r="A14" s="136"/>
      <c r="B14" s="136"/>
      <c r="C14" s="136"/>
    </row>
    <row r="15" spans="1:14" ht="27.75" customHeight="1">
      <c r="E15" s="821" t="s">
        <v>633</v>
      </c>
      <c r="F15" s="821"/>
      <c r="G15" s="821"/>
      <c r="H15" s="821"/>
      <c r="I15" s="821"/>
      <c r="J15" s="821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07">
    <tabColor rgb="FFCCCCFF"/>
    <pageSetUpPr fitToPage="1"/>
  </sheetPr>
  <dimension ref="A1:I15"/>
  <sheetViews>
    <sheetView showGridLines="0" topLeftCell="C6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04" t="s">
        <v>317</v>
      </c>
      <c r="E7" s="706"/>
      <c r="F7" s="601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9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0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71"/>
      <c r="E13" s="572" t="s">
        <v>180</v>
      </c>
    </row>
    <row r="14" spans="3:9" ht="3" customHeight="1"/>
    <row r="15" spans="3:9" ht="22.5" customHeight="1">
      <c r="C15" s="223"/>
      <c r="D15" s="823" t="s">
        <v>318</v>
      </c>
      <c r="E15" s="823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struction">
    <tabColor rgb="FFCCCCFF"/>
  </sheetPr>
  <dimension ref="A1:AG113"/>
  <sheetViews>
    <sheetView showGridLines="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86" t="str">
        <f>"Код отчёта: " &amp; GetCode()</f>
        <v>Код отчёта: FAS.JKH.OPEN.INFO.PRICE.VO</v>
      </c>
      <c r="C2" s="686"/>
      <c r="D2" s="686"/>
      <c r="E2" s="686"/>
      <c r="F2" s="686"/>
      <c r="G2" s="686"/>
      <c r="Q2" s="356"/>
      <c r="R2" s="356"/>
      <c r="S2" s="356"/>
      <c r="T2" s="356"/>
      <c r="U2" s="356"/>
      <c r="V2" s="356"/>
      <c r="W2" s="356"/>
    </row>
    <row r="3" spans="1:27" ht="18" customHeight="1">
      <c r="B3" s="687" t="str">
        <f>"Версия " &amp; GetVersion()</f>
        <v>Версия 1.0.1</v>
      </c>
      <c r="C3" s="687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90" t="s">
        <v>681</v>
      </c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1"/>
      <c r="R5" s="691"/>
      <c r="S5" s="691"/>
      <c r="T5" s="691"/>
      <c r="U5" s="691"/>
      <c r="V5" s="691"/>
      <c r="W5" s="691"/>
      <c r="X5" s="691"/>
      <c r="Y5" s="691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88" t="s">
        <v>628</v>
      </c>
      <c r="F7" s="688"/>
      <c r="G7" s="688"/>
      <c r="H7" s="688"/>
      <c r="I7" s="688"/>
      <c r="J7" s="688"/>
      <c r="K7" s="688"/>
      <c r="L7" s="688"/>
      <c r="M7" s="688"/>
      <c r="N7" s="688"/>
      <c r="O7" s="688"/>
      <c r="P7" s="688"/>
      <c r="Q7" s="688"/>
      <c r="R7" s="688"/>
      <c r="S7" s="688"/>
      <c r="T7" s="688"/>
      <c r="U7" s="688"/>
      <c r="V7" s="688"/>
      <c r="W7" s="688"/>
      <c r="X7" s="688"/>
      <c r="Y7" s="58"/>
    </row>
    <row r="8" spans="1:27" ht="15" customHeight="1">
      <c r="A8" s="42"/>
      <c r="B8" s="77"/>
      <c r="C8" s="76"/>
      <c r="D8" s="59"/>
      <c r="E8" s="688"/>
      <c r="F8" s="688"/>
      <c r="G8" s="688"/>
      <c r="H8" s="688"/>
      <c r="I8" s="688"/>
      <c r="J8" s="688"/>
      <c r="K8" s="688"/>
      <c r="L8" s="688"/>
      <c r="M8" s="688"/>
      <c r="N8" s="688"/>
      <c r="O8" s="688"/>
      <c r="P8" s="688"/>
      <c r="Q8" s="688"/>
      <c r="R8" s="688"/>
      <c r="S8" s="688"/>
      <c r="T8" s="688"/>
      <c r="U8" s="688"/>
      <c r="V8" s="688"/>
      <c r="W8" s="688"/>
      <c r="X8" s="688"/>
      <c r="Y8" s="58"/>
    </row>
    <row r="9" spans="1:27" ht="15" customHeight="1">
      <c r="A9" s="42"/>
      <c r="B9" s="77"/>
      <c r="C9" s="76"/>
      <c r="D9" s="59"/>
      <c r="E9" s="688"/>
      <c r="F9" s="688"/>
      <c r="G9" s="688"/>
      <c r="H9" s="688"/>
      <c r="I9" s="688"/>
      <c r="J9" s="688"/>
      <c r="K9" s="688"/>
      <c r="L9" s="688"/>
      <c r="M9" s="688"/>
      <c r="N9" s="688"/>
      <c r="O9" s="688"/>
      <c r="P9" s="688"/>
      <c r="Q9" s="688"/>
      <c r="R9" s="688"/>
      <c r="S9" s="688"/>
      <c r="T9" s="688"/>
      <c r="U9" s="688"/>
      <c r="V9" s="688"/>
      <c r="W9" s="688"/>
      <c r="X9" s="688"/>
      <c r="Y9" s="58"/>
    </row>
    <row r="10" spans="1:27" ht="10.5" customHeight="1">
      <c r="A10" s="42"/>
      <c r="B10" s="77"/>
      <c r="C10" s="76"/>
      <c r="D10" s="59"/>
      <c r="E10" s="688"/>
      <c r="F10" s="688"/>
      <c r="G10" s="688"/>
      <c r="H10" s="688"/>
      <c r="I10" s="688"/>
      <c r="J10" s="688"/>
      <c r="K10" s="688"/>
      <c r="L10" s="688"/>
      <c r="M10" s="688"/>
      <c r="N10" s="688"/>
      <c r="O10" s="688"/>
      <c r="P10" s="688"/>
      <c r="Q10" s="688"/>
      <c r="R10" s="688"/>
      <c r="S10" s="688"/>
      <c r="T10" s="688"/>
      <c r="U10" s="688"/>
      <c r="V10" s="688"/>
      <c r="W10" s="688"/>
      <c r="X10" s="688"/>
      <c r="Y10" s="58"/>
    </row>
    <row r="11" spans="1:27" ht="27" customHeight="1">
      <c r="A11" s="42"/>
      <c r="B11" s="77"/>
      <c r="C11" s="76"/>
      <c r="D11" s="59"/>
      <c r="E11" s="688"/>
      <c r="F11" s="688"/>
      <c r="G11" s="688"/>
      <c r="H11" s="688"/>
      <c r="I11" s="688"/>
      <c r="J11" s="688"/>
      <c r="K11" s="688"/>
      <c r="L11" s="688"/>
      <c r="M11" s="688"/>
      <c r="N11" s="688"/>
      <c r="O11" s="688"/>
      <c r="P11" s="688"/>
      <c r="Q11" s="688"/>
      <c r="R11" s="688"/>
      <c r="S11" s="688"/>
      <c r="T11" s="688"/>
      <c r="U11" s="688"/>
      <c r="V11" s="688"/>
      <c r="W11" s="688"/>
      <c r="X11" s="688"/>
      <c r="Y11" s="58"/>
    </row>
    <row r="12" spans="1:27" ht="12" customHeight="1">
      <c r="A12" s="42"/>
      <c r="B12" s="77"/>
      <c r="C12" s="76"/>
      <c r="D12" s="59"/>
      <c r="E12" s="688"/>
      <c r="F12" s="688"/>
      <c r="G12" s="688"/>
      <c r="H12" s="688"/>
      <c r="I12" s="688"/>
      <c r="J12" s="688"/>
      <c r="K12" s="688"/>
      <c r="L12" s="688"/>
      <c r="M12" s="688"/>
      <c r="N12" s="688"/>
      <c r="O12" s="688"/>
      <c r="P12" s="688"/>
      <c r="Q12" s="688"/>
      <c r="R12" s="688"/>
      <c r="S12" s="688"/>
      <c r="T12" s="688"/>
      <c r="U12" s="688"/>
      <c r="V12" s="688"/>
      <c r="W12" s="688"/>
      <c r="X12" s="688"/>
      <c r="Y12" s="58"/>
    </row>
    <row r="13" spans="1:27" ht="38.25" customHeight="1">
      <c r="A13" s="42"/>
      <c r="B13" s="77"/>
      <c r="C13" s="76"/>
      <c r="D13" s="59"/>
      <c r="E13" s="688"/>
      <c r="F13" s="688"/>
      <c r="G13" s="688"/>
      <c r="H13" s="688"/>
      <c r="I13" s="688"/>
      <c r="J13" s="688"/>
      <c r="K13" s="688"/>
      <c r="L13" s="688"/>
      <c r="M13" s="688"/>
      <c r="N13" s="688"/>
      <c r="O13" s="688"/>
      <c r="P13" s="688"/>
      <c r="Q13" s="688"/>
      <c r="R13" s="688"/>
      <c r="S13" s="688"/>
      <c r="T13" s="688"/>
      <c r="U13" s="688"/>
      <c r="V13" s="688"/>
      <c r="W13" s="688"/>
      <c r="X13" s="688"/>
      <c r="Y13" s="72"/>
    </row>
    <row r="14" spans="1:27" ht="15" customHeight="1">
      <c r="A14" s="42"/>
      <c r="B14" s="77"/>
      <c r="C14" s="76"/>
      <c r="D14" s="59"/>
      <c r="E14" s="688"/>
      <c r="F14" s="688"/>
      <c r="G14" s="688"/>
      <c r="H14" s="688"/>
      <c r="I14" s="688"/>
      <c r="J14" s="688"/>
      <c r="K14" s="688"/>
      <c r="L14" s="688"/>
      <c r="M14" s="688"/>
      <c r="N14" s="688"/>
      <c r="O14" s="688"/>
      <c r="P14" s="688"/>
      <c r="Q14" s="688"/>
      <c r="R14" s="688"/>
      <c r="S14" s="688"/>
      <c r="T14" s="688"/>
      <c r="U14" s="688"/>
      <c r="V14" s="688"/>
      <c r="W14" s="688"/>
      <c r="X14" s="688"/>
      <c r="Y14" s="58"/>
    </row>
    <row r="15" spans="1:27" ht="15">
      <c r="A15" s="42"/>
      <c r="B15" s="77"/>
      <c r="C15" s="76"/>
      <c r="D15" s="59"/>
      <c r="E15" s="688"/>
      <c r="F15" s="688"/>
      <c r="G15" s="688"/>
      <c r="H15" s="688"/>
      <c r="I15" s="688"/>
      <c r="J15" s="688"/>
      <c r="K15" s="688"/>
      <c r="L15" s="688"/>
      <c r="M15" s="688"/>
      <c r="N15" s="688"/>
      <c r="O15" s="688"/>
      <c r="P15" s="688"/>
      <c r="Q15" s="688"/>
      <c r="R15" s="688"/>
      <c r="S15" s="688"/>
      <c r="T15" s="688"/>
      <c r="U15" s="688"/>
      <c r="V15" s="688"/>
      <c r="W15" s="688"/>
      <c r="X15" s="688"/>
      <c r="Y15" s="58"/>
    </row>
    <row r="16" spans="1:27" ht="15">
      <c r="A16" s="42"/>
      <c r="B16" s="77"/>
      <c r="C16" s="76"/>
      <c r="D16" s="59"/>
      <c r="E16" s="688"/>
      <c r="F16" s="688"/>
      <c r="G16" s="688"/>
      <c r="H16" s="688"/>
      <c r="I16" s="688"/>
      <c r="J16" s="688"/>
      <c r="K16" s="688"/>
      <c r="L16" s="688"/>
      <c r="M16" s="688"/>
      <c r="N16" s="688"/>
      <c r="O16" s="688"/>
      <c r="P16" s="688"/>
      <c r="Q16" s="688"/>
      <c r="R16" s="688"/>
      <c r="S16" s="688"/>
      <c r="T16" s="688"/>
      <c r="U16" s="688"/>
      <c r="V16" s="688"/>
      <c r="W16" s="688"/>
      <c r="X16" s="688"/>
      <c r="Y16" s="58"/>
    </row>
    <row r="17" spans="1:25" ht="15" customHeight="1">
      <c r="A17" s="42"/>
      <c r="B17" s="77"/>
      <c r="C17" s="76"/>
      <c r="D17" s="59"/>
      <c r="E17" s="688"/>
      <c r="F17" s="688"/>
      <c r="G17" s="688"/>
      <c r="H17" s="688"/>
      <c r="I17" s="688"/>
      <c r="J17" s="688"/>
      <c r="K17" s="688"/>
      <c r="L17" s="688"/>
      <c r="M17" s="688"/>
      <c r="N17" s="688"/>
      <c r="O17" s="688"/>
      <c r="P17" s="688"/>
      <c r="Q17" s="688"/>
      <c r="R17" s="688"/>
      <c r="S17" s="688"/>
      <c r="T17" s="688"/>
      <c r="U17" s="688"/>
      <c r="V17" s="688"/>
      <c r="W17" s="688"/>
      <c r="X17" s="688"/>
      <c r="Y17" s="58"/>
    </row>
    <row r="18" spans="1:25" ht="15">
      <c r="A18" s="42"/>
      <c r="B18" s="77"/>
      <c r="C18" s="76"/>
      <c r="D18" s="59"/>
      <c r="E18" s="688"/>
      <c r="F18" s="688"/>
      <c r="G18" s="688"/>
      <c r="H18" s="688"/>
      <c r="I18" s="688"/>
      <c r="J18" s="688"/>
      <c r="K18" s="688"/>
      <c r="L18" s="688"/>
      <c r="M18" s="688"/>
      <c r="N18" s="688"/>
      <c r="O18" s="688"/>
      <c r="P18" s="688"/>
      <c r="Q18" s="688"/>
      <c r="R18" s="688"/>
      <c r="S18" s="688"/>
      <c r="T18" s="688"/>
      <c r="U18" s="688"/>
      <c r="V18" s="688"/>
      <c r="W18" s="688"/>
      <c r="X18" s="688"/>
      <c r="Y18" s="58"/>
    </row>
    <row r="19" spans="1:25" ht="59.25" customHeight="1">
      <c r="A19" s="42"/>
      <c r="B19" s="77"/>
      <c r="C19" s="76"/>
      <c r="D19" s="65"/>
      <c r="E19" s="688"/>
      <c r="F19" s="688"/>
      <c r="G19" s="688"/>
      <c r="H19" s="688"/>
      <c r="I19" s="688"/>
      <c r="J19" s="688"/>
      <c r="K19" s="688"/>
      <c r="L19" s="688"/>
      <c r="M19" s="688"/>
      <c r="N19" s="688"/>
      <c r="O19" s="688"/>
      <c r="P19" s="688"/>
      <c r="Q19" s="688"/>
      <c r="R19" s="688"/>
      <c r="S19" s="688"/>
      <c r="T19" s="688"/>
      <c r="U19" s="688"/>
      <c r="V19" s="688"/>
      <c r="W19" s="688"/>
      <c r="X19" s="688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93" t="s">
        <v>257</v>
      </c>
      <c r="G21" s="694"/>
      <c r="H21" s="694"/>
      <c r="I21" s="694"/>
      <c r="J21" s="694"/>
      <c r="K21" s="694"/>
      <c r="L21" s="694"/>
      <c r="M21" s="694"/>
      <c r="N21" s="59"/>
      <c r="O21" s="70" t="s">
        <v>240</v>
      </c>
      <c r="P21" s="695" t="s">
        <v>241</v>
      </c>
      <c r="Q21" s="696"/>
      <c r="R21" s="696"/>
      <c r="S21" s="696"/>
      <c r="T21" s="696"/>
      <c r="U21" s="696"/>
      <c r="V21" s="696"/>
      <c r="W21" s="696"/>
      <c r="X21" s="696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93" t="s">
        <v>243</v>
      </c>
      <c r="G22" s="694"/>
      <c r="H22" s="694"/>
      <c r="I22" s="694"/>
      <c r="J22" s="694"/>
      <c r="K22" s="694"/>
      <c r="L22" s="694"/>
      <c r="M22" s="694"/>
      <c r="N22" s="59"/>
      <c r="O22" s="73" t="s">
        <v>240</v>
      </c>
      <c r="P22" s="695" t="s">
        <v>626</v>
      </c>
      <c r="Q22" s="696"/>
      <c r="R22" s="696"/>
      <c r="S22" s="696"/>
      <c r="T22" s="696"/>
      <c r="U22" s="696"/>
      <c r="V22" s="696"/>
      <c r="W22" s="696"/>
      <c r="X22" s="696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89"/>
      <c r="Q23" s="689"/>
      <c r="R23" s="689"/>
      <c r="S23" s="689"/>
      <c r="T23" s="689"/>
      <c r="U23" s="689"/>
      <c r="V23" s="689"/>
      <c r="W23" s="689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92" t="s">
        <v>419</v>
      </c>
      <c r="F35" s="692"/>
      <c r="G35" s="692"/>
      <c r="H35" s="692"/>
      <c r="I35" s="692"/>
      <c r="J35" s="692"/>
      <c r="K35" s="692"/>
      <c r="L35" s="692"/>
      <c r="M35" s="692"/>
      <c r="N35" s="692"/>
      <c r="O35" s="692"/>
      <c r="P35" s="692"/>
      <c r="Q35" s="692"/>
      <c r="R35" s="692"/>
      <c r="S35" s="692"/>
      <c r="T35" s="692"/>
      <c r="U35" s="692"/>
      <c r="V35" s="692"/>
      <c r="W35" s="692"/>
      <c r="X35" s="692"/>
      <c r="Y35" s="58"/>
    </row>
    <row r="36" spans="1:25" ht="38.25" hidden="1" customHeight="1">
      <c r="A36" s="42"/>
      <c r="B36" s="77"/>
      <c r="C36" s="76"/>
      <c r="D36" s="60"/>
      <c r="E36" s="692"/>
      <c r="F36" s="692"/>
      <c r="G36" s="692"/>
      <c r="H36" s="692"/>
      <c r="I36" s="692"/>
      <c r="J36" s="692"/>
      <c r="K36" s="692"/>
      <c r="L36" s="692"/>
      <c r="M36" s="692"/>
      <c r="N36" s="692"/>
      <c r="O36" s="692"/>
      <c r="P36" s="692"/>
      <c r="Q36" s="692"/>
      <c r="R36" s="692"/>
      <c r="S36" s="692"/>
      <c r="T36" s="692"/>
      <c r="U36" s="692"/>
      <c r="V36" s="692"/>
      <c r="W36" s="692"/>
      <c r="X36" s="692"/>
      <c r="Y36" s="58"/>
    </row>
    <row r="37" spans="1:25" ht="9.75" hidden="1" customHeight="1">
      <c r="A37" s="42"/>
      <c r="B37" s="77"/>
      <c r="C37" s="76"/>
      <c r="D37" s="60"/>
      <c r="E37" s="692"/>
      <c r="F37" s="692"/>
      <c r="G37" s="692"/>
      <c r="H37" s="692"/>
      <c r="I37" s="692"/>
      <c r="J37" s="692"/>
      <c r="K37" s="692"/>
      <c r="L37" s="692"/>
      <c r="M37" s="692"/>
      <c r="N37" s="692"/>
      <c r="O37" s="692"/>
      <c r="P37" s="692"/>
      <c r="Q37" s="692"/>
      <c r="R37" s="692"/>
      <c r="S37" s="692"/>
      <c r="T37" s="692"/>
      <c r="U37" s="692"/>
      <c r="V37" s="692"/>
      <c r="W37" s="692"/>
      <c r="X37" s="692"/>
      <c r="Y37" s="58"/>
    </row>
    <row r="38" spans="1:25" ht="51" hidden="1" customHeight="1">
      <c r="A38" s="42"/>
      <c r="B38" s="77"/>
      <c r="C38" s="76"/>
      <c r="D38" s="60"/>
      <c r="E38" s="692"/>
      <c r="F38" s="692"/>
      <c r="G38" s="692"/>
      <c r="H38" s="692"/>
      <c r="I38" s="692"/>
      <c r="J38" s="692"/>
      <c r="K38" s="692"/>
      <c r="L38" s="692"/>
      <c r="M38" s="692"/>
      <c r="N38" s="692"/>
      <c r="O38" s="692"/>
      <c r="P38" s="692"/>
      <c r="Q38" s="692"/>
      <c r="R38" s="692"/>
      <c r="S38" s="692"/>
      <c r="T38" s="692"/>
      <c r="U38" s="692"/>
      <c r="V38" s="692"/>
      <c r="W38" s="692"/>
      <c r="X38" s="692"/>
      <c r="Y38" s="58"/>
    </row>
    <row r="39" spans="1:25" ht="15" hidden="1" customHeight="1">
      <c r="A39" s="42"/>
      <c r="B39" s="77"/>
      <c r="C39" s="76"/>
      <c r="D39" s="60"/>
      <c r="E39" s="692"/>
      <c r="F39" s="692"/>
      <c r="G39" s="692"/>
      <c r="H39" s="692"/>
      <c r="I39" s="692"/>
      <c r="J39" s="692"/>
      <c r="K39" s="692"/>
      <c r="L39" s="692"/>
      <c r="M39" s="692"/>
      <c r="N39" s="692"/>
      <c r="O39" s="692"/>
      <c r="P39" s="692"/>
      <c r="Q39" s="692"/>
      <c r="R39" s="692"/>
      <c r="S39" s="692"/>
      <c r="T39" s="692"/>
      <c r="U39" s="692"/>
      <c r="V39" s="692"/>
      <c r="W39" s="692"/>
      <c r="X39" s="692"/>
      <c r="Y39" s="58"/>
    </row>
    <row r="40" spans="1:25" ht="12" hidden="1" customHeight="1">
      <c r="A40" s="42"/>
      <c r="B40" s="77"/>
      <c r="C40" s="76"/>
      <c r="D40" s="60"/>
      <c r="E40" s="678"/>
      <c r="F40" s="679"/>
      <c r="G40" s="679"/>
      <c r="H40" s="679"/>
      <c r="I40" s="679"/>
      <c r="J40" s="679"/>
      <c r="K40" s="679"/>
      <c r="L40" s="679"/>
      <c r="M40" s="679"/>
      <c r="N40" s="679"/>
      <c r="O40" s="679"/>
      <c r="P40" s="679"/>
      <c r="Q40" s="679"/>
      <c r="R40" s="679"/>
      <c r="S40" s="679"/>
      <c r="T40" s="679"/>
      <c r="U40" s="679"/>
      <c r="V40" s="679"/>
      <c r="W40" s="679"/>
      <c r="X40" s="679"/>
      <c r="Y40" s="58"/>
    </row>
    <row r="41" spans="1:25" ht="38.25" hidden="1" customHeight="1">
      <c r="A41" s="42"/>
      <c r="B41" s="77"/>
      <c r="C41" s="76"/>
      <c r="D41" s="60"/>
      <c r="E41" s="692"/>
      <c r="F41" s="692"/>
      <c r="G41" s="692"/>
      <c r="H41" s="692"/>
      <c r="I41" s="692"/>
      <c r="J41" s="692"/>
      <c r="K41" s="692"/>
      <c r="L41" s="692"/>
      <c r="M41" s="692"/>
      <c r="N41" s="692"/>
      <c r="O41" s="692"/>
      <c r="P41" s="692"/>
      <c r="Q41" s="692"/>
      <c r="R41" s="692"/>
      <c r="S41" s="692"/>
      <c r="T41" s="692"/>
      <c r="U41" s="692"/>
      <c r="V41" s="692"/>
      <c r="W41" s="692"/>
      <c r="X41" s="692"/>
      <c r="Y41" s="58"/>
    </row>
    <row r="42" spans="1:25" ht="15" hidden="1">
      <c r="A42" s="42"/>
      <c r="B42" s="77"/>
      <c r="C42" s="76"/>
      <c r="D42" s="60"/>
      <c r="E42" s="692"/>
      <c r="F42" s="692"/>
      <c r="G42" s="692"/>
      <c r="H42" s="692"/>
      <c r="I42" s="692"/>
      <c r="J42" s="692"/>
      <c r="K42" s="692"/>
      <c r="L42" s="692"/>
      <c r="M42" s="692"/>
      <c r="N42" s="692"/>
      <c r="O42" s="692"/>
      <c r="P42" s="692"/>
      <c r="Q42" s="692"/>
      <c r="R42" s="692"/>
      <c r="S42" s="692"/>
      <c r="T42" s="692"/>
      <c r="U42" s="692"/>
      <c r="V42" s="692"/>
      <c r="W42" s="692"/>
      <c r="X42" s="692"/>
      <c r="Y42" s="58"/>
    </row>
    <row r="43" spans="1:25" ht="15" hidden="1">
      <c r="A43" s="42"/>
      <c r="B43" s="77"/>
      <c r="C43" s="76"/>
      <c r="D43" s="60"/>
      <c r="E43" s="692"/>
      <c r="F43" s="692"/>
      <c r="G43" s="692"/>
      <c r="H43" s="692"/>
      <c r="I43" s="692"/>
      <c r="J43" s="692"/>
      <c r="K43" s="692"/>
      <c r="L43" s="692"/>
      <c r="M43" s="692"/>
      <c r="N43" s="692"/>
      <c r="O43" s="692"/>
      <c r="P43" s="692"/>
      <c r="Q43" s="692"/>
      <c r="R43" s="692"/>
      <c r="S43" s="692"/>
      <c r="T43" s="692"/>
      <c r="U43" s="692"/>
      <c r="V43" s="692"/>
      <c r="W43" s="692"/>
      <c r="X43" s="692"/>
      <c r="Y43" s="58"/>
    </row>
    <row r="44" spans="1:25" ht="33.75" hidden="1" customHeight="1">
      <c r="A44" s="42"/>
      <c r="B44" s="77"/>
      <c r="C44" s="76"/>
      <c r="D44" s="65"/>
      <c r="E44" s="692"/>
      <c r="F44" s="692"/>
      <c r="G44" s="692"/>
      <c r="H44" s="692"/>
      <c r="I44" s="692"/>
      <c r="J44" s="692"/>
      <c r="K44" s="692"/>
      <c r="L44" s="692"/>
      <c r="M44" s="692"/>
      <c r="N44" s="692"/>
      <c r="O44" s="692"/>
      <c r="P44" s="692"/>
      <c r="Q44" s="692"/>
      <c r="R44" s="692"/>
      <c r="S44" s="692"/>
      <c r="T44" s="692"/>
      <c r="U44" s="692"/>
      <c r="V44" s="692"/>
      <c r="W44" s="692"/>
      <c r="X44" s="692"/>
      <c r="Y44" s="58"/>
    </row>
    <row r="45" spans="1:25" ht="15" hidden="1">
      <c r="A45" s="42"/>
      <c r="B45" s="77"/>
      <c r="C45" s="76"/>
      <c r="D45" s="65"/>
      <c r="E45" s="692"/>
      <c r="F45" s="692"/>
      <c r="G45" s="692"/>
      <c r="H45" s="692"/>
      <c r="I45" s="692"/>
      <c r="J45" s="692"/>
      <c r="K45" s="692"/>
      <c r="L45" s="692"/>
      <c r="M45" s="692"/>
      <c r="N45" s="692"/>
      <c r="O45" s="692"/>
      <c r="P45" s="692"/>
      <c r="Q45" s="692"/>
      <c r="R45" s="692"/>
      <c r="S45" s="692"/>
      <c r="T45" s="692"/>
      <c r="U45" s="692"/>
      <c r="V45" s="692"/>
      <c r="W45" s="692"/>
      <c r="X45" s="692"/>
      <c r="Y45" s="58"/>
    </row>
    <row r="46" spans="1:25" ht="24" hidden="1" customHeight="1">
      <c r="A46" s="42"/>
      <c r="B46" s="77"/>
      <c r="C46" s="76"/>
      <c r="D46" s="60"/>
      <c r="E46" s="680" t="s">
        <v>239</v>
      </c>
      <c r="F46" s="680"/>
      <c r="G46" s="680"/>
      <c r="H46" s="680"/>
      <c r="I46" s="680"/>
      <c r="J46" s="680"/>
      <c r="K46" s="680"/>
      <c r="L46" s="680"/>
      <c r="M46" s="680"/>
      <c r="N46" s="680"/>
      <c r="O46" s="680"/>
      <c r="P46" s="680"/>
      <c r="Q46" s="680"/>
      <c r="R46" s="680"/>
      <c r="S46" s="680"/>
      <c r="T46" s="680"/>
      <c r="U46" s="680"/>
      <c r="V46" s="680"/>
      <c r="W46" s="680"/>
      <c r="X46" s="680"/>
      <c r="Y46" s="58"/>
    </row>
    <row r="47" spans="1:25" ht="37.5" hidden="1" customHeight="1">
      <c r="A47" s="42"/>
      <c r="B47" s="77"/>
      <c r="C47" s="76"/>
      <c r="D47" s="60"/>
      <c r="E47" s="680"/>
      <c r="F47" s="680"/>
      <c r="G47" s="680"/>
      <c r="H47" s="680"/>
      <c r="I47" s="680"/>
      <c r="J47" s="680"/>
      <c r="K47" s="680"/>
      <c r="L47" s="680"/>
      <c r="M47" s="680"/>
      <c r="N47" s="680"/>
      <c r="O47" s="680"/>
      <c r="P47" s="680"/>
      <c r="Q47" s="680"/>
      <c r="R47" s="680"/>
      <c r="S47" s="680"/>
      <c r="T47" s="680"/>
      <c r="U47" s="680"/>
      <c r="V47" s="680"/>
      <c r="W47" s="680"/>
      <c r="X47" s="680"/>
      <c r="Y47" s="58"/>
    </row>
    <row r="48" spans="1:25" ht="24" hidden="1" customHeight="1">
      <c r="A48" s="42"/>
      <c r="B48" s="77"/>
      <c r="C48" s="76"/>
      <c r="D48" s="60"/>
      <c r="E48" s="680"/>
      <c r="F48" s="680"/>
      <c r="G48" s="680"/>
      <c r="H48" s="680"/>
      <c r="I48" s="680"/>
      <c r="J48" s="680"/>
      <c r="K48" s="680"/>
      <c r="L48" s="680"/>
      <c r="M48" s="680"/>
      <c r="N48" s="680"/>
      <c r="O48" s="680"/>
      <c r="P48" s="680"/>
      <c r="Q48" s="680"/>
      <c r="R48" s="680"/>
      <c r="S48" s="680"/>
      <c r="T48" s="680"/>
      <c r="U48" s="680"/>
      <c r="V48" s="680"/>
      <c r="W48" s="680"/>
      <c r="X48" s="680"/>
      <c r="Y48" s="58"/>
    </row>
    <row r="49" spans="1:25" ht="51" hidden="1" customHeight="1">
      <c r="A49" s="42"/>
      <c r="B49" s="77"/>
      <c r="C49" s="76"/>
      <c r="D49" s="60"/>
      <c r="E49" s="680"/>
      <c r="F49" s="680"/>
      <c r="G49" s="680"/>
      <c r="H49" s="680"/>
      <c r="I49" s="680"/>
      <c r="J49" s="680"/>
      <c r="K49" s="680"/>
      <c r="L49" s="680"/>
      <c r="M49" s="680"/>
      <c r="N49" s="680"/>
      <c r="O49" s="680"/>
      <c r="P49" s="680"/>
      <c r="Q49" s="680"/>
      <c r="R49" s="680"/>
      <c r="S49" s="680"/>
      <c r="T49" s="680"/>
      <c r="U49" s="680"/>
      <c r="V49" s="680"/>
      <c r="W49" s="680"/>
      <c r="X49" s="680"/>
      <c r="Y49" s="58"/>
    </row>
    <row r="50" spans="1:25" ht="15" hidden="1">
      <c r="A50" s="42"/>
      <c r="B50" s="77"/>
      <c r="C50" s="76"/>
      <c r="D50" s="60"/>
      <c r="E50" s="680"/>
      <c r="F50" s="680"/>
      <c r="G50" s="680"/>
      <c r="H50" s="680"/>
      <c r="I50" s="680"/>
      <c r="J50" s="680"/>
      <c r="K50" s="680"/>
      <c r="L50" s="680"/>
      <c r="M50" s="680"/>
      <c r="N50" s="680"/>
      <c r="O50" s="680"/>
      <c r="P50" s="680"/>
      <c r="Q50" s="680"/>
      <c r="R50" s="680"/>
      <c r="S50" s="680"/>
      <c r="T50" s="680"/>
      <c r="U50" s="680"/>
      <c r="V50" s="680"/>
      <c r="W50" s="680"/>
      <c r="X50" s="680"/>
      <c r="Y50" s="58"/>
    </row>
    <row r="51" spans="1:25" ht="15" hidden="1">
      <c r="A51" s="42"/>
      <c r="B51" s="77"/>
      <c r="C51" s="76"/>
      <c r="D51" s="60"/>
      <c r="E51" s="680"/>
      <c r="F51" s="680"/>
      <c r="G51" s="680"/>
      <c r="H51" s="680"/>
      <c r="I51" s="680"/>
      <c r="J51" s="680"/>
      <c r="K51" s="680"/>
      <c r="L51" s="680"/>
      <c r="M51" s="680"/>
      <c r="N51" s="680"/>
      <c r="O51" s="680"/>
      <c r="P51" s="680"/>
      <c r="Q51" s="680"/>
      <c r="R51" s="680"/>
      <c r="S51" s="680"/>
      <c r="T51" s="680"/>
      <c r="U51" s="680"/>
      <c r="V51" s="680"/>
      <c r="W51" s="680"/>
      <c r="X51" s="680"/>
      <c r="Y51" s="58"/>
    </row>
    <row r="52" spans="1:25" ht="15" hidden="1">
      <c r="A52" s="42"/>
      <c r="B52" s="77"/>
      <c r="C52" s="76"/>
      <c r="D52" s="60"/>
      <c r="E52" s="680"/>
      <c r="F52" s="680"/>
      <c r="G52" s="680"/>
      <c r="H52" s="680"/>
      <c r="I52" s="680"/>
      <c r="J52" s="680"/>
      <c r="K52" s="680"/>
      <c r="L52" s="680"/>
      <c r="M52" s="680"/>
      <c r="N52" s="680"/>
      <c r="O52" s="680"/>
      <c r="P52" s="680"/>
      <c r="Q52" s="680"/>
      <c r="R52" s="680"/>
      <c r="S52" s="680"/>
      <c r="T52" s="680"/>
      <c r="U52" s="680"/>
      <c r="V52" s="680"/>
      <c r="W52" s="680"/>
      <c r="X52" s="680"/>
      <c r="Y52" s="58"/>
    </row>
    <row r="53" spans="1:25" ht="15" hidden="1">
      <c r="A53" s="42"/>
      <c r="B53" s="77"/>
      <c r="C53" s="76"/>
      <c r="D53" s="60"/>
      <c r="E53" s="680"/>
      <c r="F53" s="680"/>
      <c r="G53" s="680"/>
      <c r="H53" s="680"/>
      <c r="I53" s="680"/>
      <c r="J53" s="680"/>
      <c r="K53" s="680"/>
      <c r="L53" s="680"/>
      <c r="M53" s="680"/>
      <c r="N53" s="680"/>
      <c r="O53" s="680"/>
      <c r="P53" s="680"/>
      <c r="Q53" s="680"/>
      <c r="R53" s="680"/>
      <c r="S53" s="680"/>
      <c r="T53" s="680"/>
      <c r="U53" s="680"/>
      <c r="V53" s="680"/>
      <c r="W53" s="680"/>
      <c r="X53" s="680"/>
      <c r="Y53" s="58"/>
    </row>
    <row r="54" spans="1:25" ht="15" hidden="1">
      <c r="A54" s="42"/>
      <c r="B54" s="77"/>
      <c r="C54" s="76"/>
      <c r="D54" s="60"/>
      <c r="E54" s="680"/>
      <c r="F54" s="680"/>
      <c r="G54" s="680"/>
      <c r="H54" s="680"/>
      <c r="I54" s="680"/>
      <c r="J54" s="680"/>
      <c r="K54" s="680"/>
      <c r="L54" s="680"/>
      <c r="M54" s="680"/>
      <c r="N54" s="680"/>
      <c r="O54" s="680"/>
      <c r="P54" s="680"/>
      <c r="Q54" s="680"/>
      <c r="R54" s="680"/>
      <c r="S54" s="680"/>
      <c r="T54" s="680"/>
      <c r="U54" s="680"/>
      <c r="V54" s="680"/>
      <c r="W54" s="680"/>
      <c r="X54" s="680"/>
      <c r="Y54" s="58"/>
    </row>
    <row r="55" spans="1:25" ht="15" hidden="1">
      <c r="A55" s="42"/>
      <c r="B55" s="77"/>
      <c r="C55" s="76"/>
      <c r="D55" s="60"/>
      <c r="E55" s="680"/>
      <c r="F55" s="680"/>
      <c r="G55" s="680"/>
      <c r="H55" s="680"/>
      <c r="I55" s="680"/>
      <c r="J55" s="680"/>
      <c r="K55" s="680"/>
      <c r="L55" s="680"/>
      <c r="M55" s="680"/>
      <c r="N55" s="680"/>
      <c r="O55" s="680"/>
      <c r="P55" s="680"/>
      <c r="Q55" s="680"/>
      <c r="R55" s="680"/>
      <c r="S55" s="680"/>
      <c r="T55" s="680"/>
      <c r="U55" s="680"/>
      <c r="V55" s="680"/>
      <c r="W55" s="680"/>
      <c r="X55" s="680"/>
      <c r="Y55" s="58"/>
    </row>
    <row r="56" spans="1:25" ht="25.5" hidden="1" customHeight="1">
      <c r="A56" s="42"/>
      <c r="B56" s="77"/>
      <c r="C56" s="76"/>
      <c r="D56" s="65"/>
      <c r="E56" s="680"/>
      <c r="F56" s="680"/>
      <c r="G56" s="680"/>
      <c r="H56" s="680"/>
      <c r="I56" s="680"/>
      <c r="J56" s="680"/>
      <c r="K56" s="680"/>
      <c r="L56" s="680"/>
      <c r="M56" s="680"/>
      <c r="N56" s="680"/>
      <c r="O56" s="680"/>
      <c r="P56" s="680"/>
      <c r="Q56" s="680"/>
      <c r="R56" s="680"/>
      <c r="S56" s="680"/>
      <c r="T56" s="680"/>
      <c r="U56" s="680"/>
      <c r="V56" s="680"/>
      <c r="W56" s="680"/>
      <c r="X56" s="680"/>
      <c r="Y56" s="58"/>
    </row>
    <row r="57" spans="1:25" ht="15" hidden="1">
      <c r="A57" s="42"/>
      <c r="B57" s="77"/>
      <c r="C57" s="76"/>
      <c r="D57" s="65"/>
      <c r="E57" s="680"/>
      <c r="F57" s="680"/>
      <c r="G57" s="680"/>
      <c r="H57" s="680"/>
      <c r="I57" s="680"/>
      <c r="J57" s="680"/>
      <c r="K57" s="680"/>
      <c r="L57" s="680"/>
      <c r="M57" s="680"/>
      <c r="N57" s="680"/>
      <c r="O57" s="680"/>
      <c r="P57" s="680"/>
      <c r="Q57" s="680"/>
      <c r="R57" s="680"/>
      <c r="S57" s="680"/>
      <c r="T57" s="680"/>
      <c r="U57" s="680"/>
      <c r="V57" s="680"/>
      <c r="W57" s="680"/>
      <c r="X57" s="680"/>
      <c r="Y57" s="58"/>
    </row>
    <row r="58" spans="1:25" ht="15" hidden="1" customHeight="1">
      <c r="A58" s="42"/>
      <c r="B58" s="77"/>
      <c r="C58" s="76"/>
      <c r="D58" s="60"/>
      <c r="E58" s="681" t="s">
        <v>420</v>
      </c>
      <c r="F58" s="681"/>
      <c r="G58" s="681"/>
      <c r="H58" s="681"/>
      <c r="I58" s="681"/>
      <c r="J58" s="681"/>
      <c r="K58" s="681"/>
      <c r="L58" s="681"/>
      <c r="M58" s="681"/>
      <c r="N58" s="681"/>
      <c r="O58" s="681"/>
      <c r="P58" s="681"/>
      <c r="Q58" s="681"/>
      <c r="R58" s="681"/>
      <c r="S58" s="681"/>
      <c r="T58" s="681"/>
      <c r="U58" s="681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83"/>
      <c r="F59" s="683"/>
      <c r="G59" s="683"/>
      <c r="H59" s="678"/>
      <c r="I59" s="679"/>
      <c r="J59" s="679"/>
      <c r="K59" s="679"/>
      <c r="L59" s="679"/>
      <c r="M59" s="679"/>
      <c r="N59" s="679"/>
      <c r="O59" s="679"/>
      <c r="P59" s="679"/>
      <c r="Q59" s="679"/>
      <c r="R59" s="679"/>
      <c r="S59" s="679"/>
      <c r="T59" s="679"/>
      <c r="U59" s="679"/>
      <c r="V59" s="679"/>
      <c r="W59" s="679"/>
      <c r="X59" s="679"/>
      <c r="Y59" s="58"/>
    </row>
    <row r="60" spans="1:25" ht="15" hidden="1" customHeight="1">
      <c r="A60" s="42"/>
      <c r="B60" s="77"/>
      <c r="C60" s="76"/>
      <c r="D60" s="60"/>
      <c r="E60" s="682"/>
      <c r="F60" s="682"/>
      <c r="G60" s="682"/>
      <c r="H60" s="677"/>
      <c r="I60" s="677"/>
      <c r="J60" s="677"/>
      <c r="K60" s="677"/>
      <c r="L60" s="677"/>
      <c r="M60" s="677"/>
      <c r="N60" s="677"/>
      <c r="O60" s="677"/>
      <c r="P60" s="677"/>
      <c r="Q60" s="677"/>
      <c r="R60" s="677"/>
      <c r="S60" s="677"/>
      <c r="T60" s="677"/>
      <c r="U60" s="677"/>
      <c r="V60" s="677"/>
      <c r="W60" s="677"/>
      <c r="X60" s="677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77"/>
      <c r="I61" s="677"/>
      <c r="J61" s="677"/>
      <c r="K61" s="677"/>
      <c r="L61" s="677"/>
      <c r="M61" s="677"/>
      <c r="N61" s="677"/>
      <c r="O61" s="677"/>
      <c r="P61" s="677"/>
      <c r="Q61" s="677"/>
      <c r="R61" s="677"/>
      <c r="S61" s="677"/>
      <c r="T61" s="677"/>
      <c r="U61" s="677"/>
      <c r="V61" s="677"/>
      <c r="W61" s="677"/>
      <c r="X61" s="677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81" t="s">
        <v>421</v>
      </c>
      <c r="F70" s="681"/>
      <c r="G70" s="681"/>
      <c r="H70" s="681"/>
      <c r="I70" s="681"/>
      <c r="J70" s="681"/>
      <c r="K70" s="681"/>
      <c r="L70" s="681"/>
      <c r="M70" s="681"/>
      <c r="N70" s="681"/>
      <c r="O70" s="681"/>
      <c r="P70" s="681"/>
      <c r="Q70" s="681"/>
      <c r="R70" s="681"/>
      <c r="S70" s="681"/>
      <c r="T70" s="681"/>
      <c r="U70" s="614"/>
      <c r="V70" s="614"/>
      <c r="W70" s="614"/>
      <c r="X70" s="614"/>
      <c r="Y70" s="58"/>
    </row>
    <row r="71" spans="1:25" ht="15" hidden="1">
      <c r="A71" s="42"/>
      <c r="B71" s="77"/>
      <c r="C71" s="76"/>
      <c r="D71" s="60"/>
      <c r="E71" s="681" t="s">
        <v>625</v>
      </c>
      <c r="F71" s="681"/>
      <c r="G71" s="681"/>
      <c r="H71" s="681"/>
      <c r="I71" s="681"/>
      <c r="J71" s="681"/>
      <c r="K71" s="681"/>
      <c r="L71" s="681"/>
      <c r="M71" s="681"/>
      <c r="N71" s="681"/>
      <c r="O71" s="681"/>
      <c r="P71" s="681"/>
      <c r="Q71" s="681"/>
      <c r="R71" s="681"/>
      <c r="S71" s="681"/>
      <c r="T71" s="681"/>
      <c r="U71" s="615"/>
      <c r="V71" s="615"/>
      <c r="W71" s="615"/>
      <c r="X71" s="615"/>
      <c r="Y71" s="58"/>
    </row>
    <row r="72" spans="1:25" ht="40.5" hidden="1" customHeight="1">
      <c r="A72" s="42"/>
      <c r="B72" s="77"/>
      <c r="C72" s="76"/>
      <c r="D72" s="60"/>
      <c r="E72" s="615"/>
      <c r="F72" s="615"/>
      <c r="G72" s="615"/>
      <c r="H72" s="615"/>
      <c r="I72" s="615"/>
      <c r="J72" s="615"/>
      <c r="K72" s="615"/>
      <c r="L72" s="615"/>
      <c r="M72" s="615"/>
      <c r="N72" s="615"/>
      <c r="O72" s="615"/>
      <c r="P72" s="615"/>
      <c r="Q72" s="615"/>
      <c r="R72" s="615"/>
      <c r="S72" s="615"/>
      <c r="T72" s="615"/>
      <c r="U72" s="615"/>
      <c r="V72" s="615"/>
      <c r="W72" s="615"/>
      <c r="X72" s="615"/>
      <c r="Y72" s="58"/>
    </row>
    <row r="73" spans="1:25" ht="63" hidden="1" customHeight="1">
      <c r="A73" s="42"/>
      <c r="B73" s="77"/>
      <c r="C73" s="76"/>
      <c r="D73" s="60"/>
      <c r="E73" s="615"/>
      <c r="F73" s="615"/>
      <c r="G73" s="615"/>
      <c r="H73" s="615"/>
      <c r="I73" s="615"/>
      <c r="J73" s="615"/>
      <c r="K73" s="615"/>
      <c r="L73" s="615"/>
      <c r="M73" s="615"/>
      <c r="N73" s="615"/>
      <c r="O73" s="615"/>
      <c r="P73" s="615"/>
      <c r="Q73" s="615"/>
      <c r="R73" s="615"/>
      <c r="S73" s="615"/>
      <c r="T73" s="615"/>
      <c r="U73" s="615"/>
      <c r="V73" s="615"/>
      <c r="W73" s="615"/>
      <c r="X73" s="615"/>
      <c r="Y73" s="58"/>
    </row>
    <row r="74" spans="1:25" ht="30" hidden="1" customHeight="1">
      <c r="A74" s="42"/>
      <c r="B74" s="77"/>
      <c r="C74" s="76"/>
      <c r="D74" s="60"/>
      <c r="E74" s="615"/>
      <c r="F74" s="615"/>
      <c r="G74" s="615"/>
      <c r="H74" s="615"/>
      <c r="I74" s="615"/>
      <c r="J74" s="615"/>
      <c r="K74" s="615"/>
      <c r="L74" s="615"/>
      <c r="M74" s="615"/>
      <c r="N74" s="615"/>
      <c r="O74" s="615"/>
      <c r="P74" s="615"/>
      <c r="Q74" s="615"/>
      <c r="R74" s="615"/>
      <c r="S74" s="615"/>
      <c r="T74" s="615"/>
      <c r="U74" s="615"/>
      <c r="V74" s="615"/>
      <c r="W74" s="615"/>
      <c r="X74" s="615"/>
      <c r="Y74" s="58"/>
    </row>
    <row r="75" spans="1:25" ht="30" hidden="1" customHeight="1">
      <c r="A75" s="42"/>
      <c r="B75" s="77"/>
      <c r="C75" s="76"/>
      <c r="D75" s="60"/>
      <c r="E75" s="615"/>
      <c r="F75" s="615"/>
      <c r="G75" s="615"/>
      <c r="H75" s="615"/>
      <c r="I75" s="615"/>
      <c r="J75" s="615"/>
      <c r="K75" s="615"/>
      <c r="L75" s="615"/>
      <c r="M75" s="615"/>
      <c r="N75" s="615"/>
      <c r="O75" s="615"/>
      <c r="P75" s="615"/>
      <c r="Q75" s="615"/>
      <c r="R75" s="615"/>
      <c r="S75" s="615"/>
      <c r="T75" s="615"/>
      <c r="U75" s="615"/>
      <c r="V75" s="615"/>
      <c r="W75" s="615"/>
      <c r="X75" s="615"/>
      <c r="Y75" s="58"/>
    </row>
    <row r="76" spans="1:25" ht="15" hidden="1">
      <c r="A76" s="42"/>
      <c r="B76" s="77"/>
      <c r="C76" s="76"/>
      <c r="D76" s="60"/>
      <c r="E76" s="615"/>
      <c r="F76" s="615"/>
      <c r="G76" s="615"/>
      <c r="H76" s="615"/>
      <c r="I76" s="615"/>
      <c r="J76" s="615"/>
      <c r="K76" s="615"/>
      <c r="L76" s="615"/>
      <c r="M76" s="615"/>
      <c r="N76" s="615"/>
      <c r="O76" s="615"/>
      <c r="P76" s="615"/>
      <c r="Q76" s="615"/>
      <c r="R76" s="615"/>
      <c r="S76" s="615"/>
      <c r="T76" s="615"/>
      <c r="U76" s="615"/>
      <c r="V76" s="615"/>
      <c r="W76" s="615"/>
      <c r="X76" s="615"/>
      <c r="Y76" s="58"/>
    </row>
    <row r="77" spans="1:25" ht="15" hidden="1">
      <c r="A77" s="42"/>
      <c r="B77" s="77"/>
      <c r="C77" s="76"/>
      <c r="D77" s="60"/>
      <c r="E77" s="615"/>
      <c r="F77" s="615"/>
      <c r="G77" s="615"/>
      <c r="H77" s="615"/>
      <c r="I77" s="615"/>
      <c r="J77" s="615"/>
      <c r="K77" s="615"/>
      <c r="L77" s="615"/>
      <c r="M77" s="615"/>
      <c r="N77" s="615"/>
      <c r="O77" s="615"/>
      <c r="P77" s="615"/>
      <c r="Q77" s="615"/>
      <c r="R77" s="615"/>
      <c r="S77" s="615"/>
      <c r="T77" s="615"/>
      <c r="U77" s="615"/>
      <c r="V77" s="615"/>
      <c r="W77" s="615"/>
      <c r="X77" s="615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6"/>
      <c r="F79" s="616"/>
      <c r="G79" s="616"/>
      <c r="H79" s="616"/>
      <c r="I79" s="616"/>
      <c r="J79" s="616"/>
      <c r="K79" s="616"/>
      <c r="L79" s="616"/>
      <c r="M79" s="616"/>
      <c r="N79" s="616"/>
      <c r="O79" s="616"/>
      <c r="P79" s="616"/>
      <c r="Q79" s="616"/>
      <c r="R79" s="616"/>
      <c r="S79" s="616"/>
      <c r="T79" s="616"/>
      <c r="U79" s="616"/>
      <c r="V79" s="616"/>
      <c r="W79" s="616"/>
      <c r="X79" s="616"/>
      <c r="Y79" s="58"/>
    </row>
    <row r="80" spans="1:25" ht="14.25" hidden="1" customHeight="1">
      <c r="A80" s="42"/>
      <c r="B80" s="77"/>
      <c r="C80" s="76"/>
      <c r="D80" s="60"/>
      <c r="E80" s="617"/>
      <c r="F80" s="617"/>
      <c r="G80" s="617"/>
      <c r="H80" s="617"/>
      <c r="Y80" s="58"/>
    </row>
    <row r="81" spans="1:25" ht="15" hidden="1">
      <c r="A81" s="42"/>
      <c r="B81" s="77"/>
      <c r="C81" s="76"/>
      <c r="D81" s="60"/>
      <c r="E81" s="681" t="s">
        <v>420</v>
      </c>
      <c r="F81" s="681"/>
      <c r="G81" s="681"/>
      <c r="H81" s="681"/>
      <c r="I81" s="681"/>
      <c r="J81" s="681"/>
      <c r="K81" s="681"/>
      <c r="L81" s="681"/>
      <c r="M81" s="681"/>
      <c r="N81" s="681"/>
      <c r="O81" s="681"/>
      <c r="P81" s="681"/>
      <c r="Q81" s="681"/>
      <c r="R81" s="681"/>
      <c r="S81" s="681"/>
      <c r="T81" s="681"/>
      <c r="U81" s="681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82"/>
      <c r="F82" s="682"/>
      <c r="G82" s="682"/>
      <c r="H82" s="678"/>
      <c r="I82" s="679"/>
      <c r="J82" s="679"/>
      <c r="K82" s="679"/>
      <c r="L82" s="679"/>
      <c r="M82" s="679"/>
      <c r="N82" s="679"/>
      <c r="O82" s="679"/>
      <c r="P82" s="679"/>
      <c r="Q82" s="679"/>
      <c r="R82" s="679"/>
      <c r="S82" s="679"/>
      <c r="T82" s="679"/>
      <c r="U82" s="679"/>
      <c r="V82" s="679"/>
      <c r="W82" s="679"/>
      <c r="X82" s="679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77"/>
      <c r="I84" s="677"/>
      <c r="J84" s="677"/>
      <c r="K84" s="677"/>
      <c r="L84" s="677"/>
      <c r="M84" s="677"/>
      <c r="N84" s="677"/>
      <c r="O84" s="677"/>
      <c r="P84" s="677"/>
      <c r="Q84" s="677"/>
      <c r="R84" s="677"/>
      <c r="S84" s="677"/>
      <c r="T84" s="677"/>
      <c r="U84" s="677"/>
      <c r="V84" s="677"/>
      <c r="W84" s="677"/>
      <c r="X84" s="677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85" t="s">
        <v>238</v>
      </c>
      <c r="F98" s="685"/>
      <c r="G98" s="685"/>
      <c r="H98" s="685"/>
      <c r="I98" s="685"/>
      <c r="J98" s="685"/>
      <c r="K98" s="685"/>
      <c r="L98" s="685"/>
      <c r="M98" s="685"/>
      <c r="N98" s="685"/>
      <c r="O98" s="685"/>
      <c r="P98" s="685"/>
      <c r="Q98" s="685"/>
      <c r="R98" s="685"/>
      <c r="S98" s="685"/>
      <c r="T98" s="685"/>
      <c r="U98" s="685"/>
      <c r="V98" s="685"/>
      <c r="W98" s="685"/>
      <c r="X98" s="685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84" t="s">
        <v>237</v>
      </c>
      <c r="G100" s="684"/>
      <c r="H100" s="684"/>
      <c r="I100" s="684"/>
      <c r="J100" s="684"/>
      <c r="K100" s="684"/>
      <c r="L100" s="684"/>
      <c r="M100" s="684"/>
      <c r="N100" s="684"/>
      <c r="O100" s="684"/>
      <c r="P100" s="684"/>
      <c r="Q100" s="684"/>
      <c r="R100" s="684"/>
      <c r="S100" s="684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84" t="s">
        <v>236</v>
      </c>
      <c r="G102" s="684"/>
      <c r="H102" s="684"/>
      <c r="I102" s="684"/>
      <c r="J102" s="684"/>
      <c r="K102" s="684"/>
      <c r="L102" s="684"/>
      <c r="M102" s="684"/>
      <c r="N102" s="684"/>
      <c r="O102" s="684"/>
      <c r="P102" s="684"/>
      <c r="Q102" s="684"/>
      <c r="R102" s="684"/>
      <c r="S102" s="684"/>
      <c r="T102" s="684"/>
      <c r="U102" s="684"/>
      <c r="V102" s="684"/>
      <c r="W102" s="684"/>
      <c r="X102" s="684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oleObject progId="Word.Document.8" shapeId="193537" r:id="rId4"/>
  </oleObjects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05_12">
    <tabColor theme="0" tint="-0.249977111117893"/>
  </sheetPr>
  <dimension ref="A1:T15"/>
  <sheetViews>
    <sheetView showGridLines="0" topLeftCell="E1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5" t="s">
        <v>527</v>
      </c>
      <c r="G2" s="746"/>
      <c r="H2" s="747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709" t="s">
        <v>480</v>
      </c>
      <c r="G4" s="709"/>
      <c r="H4" s="70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50" t="s">
        <v>95</v>
      </c>
      <c r="G5" s="476" t="s">
        <v>483</v>
      </c>
      <c r="H5" s="656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57">
        <v>1</v>
      </c>
      <c r="G7" s="559" t="s">
        <v>528</v>
      </c>
      <c r="H7" s="653" t="str">
        <f>IF(dateCh="","",dateCh)</f>
        <v>19.12.2018</v>
      </c>
      <c r="I7" s="286" t="s">
        <v>529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657" t="str">
        <f>"2." &amp;mergeValue(A8)</f>
        <v>2.1</v>
      </c>
      <c r="G8" s="559" t="s">
        <v>530</v>
      </c>
      <c r="H8" s="653" t="str">
        <f>IF('Перечень тарифов'!R21="","наименование отсутствует","" &amp; 'Перечень тарифов'!R21 &amp; "")</f>
        <v>комплекс технологически связанных между собой инженерных сооружений, предназначенных для водоотведения</v>
      </c>
      <c r="I8" s="286" t="s">
        <v>629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657" t="str">
        <f>"3." &amp;mergeValue(A9)</f>
        <v>3.1</v>
      </c>
      <c r="G9" s="559" t="s">
        <v>531</v>
      </c>
      <c r="H9" s="653" t="str">
        <f>IF('Перечень тарифов'!F21="","наименование отсутствует","" &amp; 'Перечень тарифов'!F21 &amp; "")</f>
        <v>Водоотведение</v>
      </c>
      <c r="I9" s="286" t="s">
        <v>627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657" t="str">
        <f>"4."&amp;mergeValue(A10)</f>
        <v>4.1</v>
      </c>
      <c r="G10" s="559" t="s">
        <v>532</v>
      </c>
      <c r="H10" s="6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651"/>
      <c r="D11" s="651"/>
      <c r="F11" s="657" t="str">
        <f>"4."&amp;mergeValue(A11) &amp;"."&amp;mergeValue(B11)</f>
        <v>4.1.1</v>
      </c>
      <c r="G11" s="462" t="s">
        <v>631</v>
      </c>
      <c r="H11" s="653" t="str">
        <f>IF(region_name="","",region_name)</f>
        <v>Нижегородская область</v>
      </c>
      <c r="I11" s="286" t="s">
        <v>535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651"/>
      <c r="F12" s="657" t="str">
        <f>"4."&amp;mergeValue(A12) &amp;"."&amp;mergeValue(B12)&amp;"."&amp;mergeValue(C12)</f>
        <v>4.1.1.1</v>
      </c>
      <c r="G12" s="480" t="s">
        <v>533</v>
      </c>
      <c r="H12" s="653" t="str">
        <f>IF(Территории!H13="","","" &amp; Территории!H13 &amp; "")</f>
        <v>город Дзержинск</v>
      </c>
      <c r="I12" s="286" t="s">
        <v>536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9"/>
      <c r="B13" s="749"/>
      <c r="C13" s="749"/>
      <c r="D13" s="651">
        <v>1</v>
      </c>
      <c r="F13" s="657" t="str">
        <f>"4."&amp;mergeValue(A13) &amp;"."&amp;mergeValue(B13)&amp;"."&amp;mergeValue(C13)&amp;"."&amp;mergeValue(D13)</f>
        <v>4.1.1.1.1</v>
      </c>
      <c r="G13" s="562" t="s">
        <v>534</v>
      </c>
      <c r="H13" s="653" t="str">
        <f>IF(Территории!R14="","","" &amp; Территории!R14 &amp; "")</f>
        <v>город Дзержинск (22721000)</v>
      </c>
      <c r="I13" s="652" t="s">
        <v>630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4" customFormat="1" ht="3" customHeight="1">
      <c r="A14" s="466"/>
      <c r="B14" s="466"/>
      <c r="C14" s="466"/>
      <c r="D14" s="466"/>
      <c r="F14" s="463"/>
      <c r="G14" s="560"/>
      <c r="H14" s="561"/>
      <c r="I14" s="343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</row>
    <row r="15" spans="1:20" s="464" customFormat="1" ht="15" customHeight="1">
      <c r="A15" s="466"/>
      <c r="B15" s="466"/>
      <c r="C15" s="466"/>
      <c r="D15" s="466"/>
      <c r="F15" s="463"/>
      <c r="G15" s="744" t="s">
        <v>632</v>
      </c>
      <c r="H15" s="744"/>
      <c r="I15" s="343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Comm">
    <tabColor rgb="FFCCCCFF"/>
    <pageSetUpPr fitToPage="1"/>
  </sheetPr>
  <dimension ref="A1:L12"/>
  <sheetViews>
    <sheetView showGridLines="0" topLeftCell="C6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73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20" t="s">
        <v>58</v>
      </c>
      <c r="E7" s="820"/>
      <c r="F7" s="601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Check">
    <tabColor indexed="31"/>
  </sheetPr>
  <dimension ref="B1:E5"/>
  <sheetViews>
    <sheetView showGridLines="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24" t="s">
        <v>59</v>
      </c>
      <c r="C2" s="824"/>
      <c r="D2" s="824"/>
      <c r="E2" s="602"/>
    </row>
    <row r="3" spans="2:5" ht="3" customHeight="1"/>
    <row r="4" spans="2:5" ht="21.75" customHeight="1" thickBot="1">
      <c r="B4" s="676" t="s">
        <v>1</v>
      </c>
      <c r="C4" s="676" t="s">
        <v>94</v>
      </c>
      <c r="D4" s="676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ListTemp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CheckCyan">
    <tabColor indexed="47"/>
  </sheetPr>
  <dimension ref="A1:A218"/>
  <sheetViews>
    <sheetView showGridLines="0" workbookViewId="0"/>
  </sheetViews>
  <sheetFormatPr defaultRowHeight="11.25"/>
  <sheetData>
    <row r="1" spans="1:1">
      <c r="A1" s="639">
        <f>IF('Форма 3.2 | Т-ВО'!$O$22="",1,0)</f>
        <v>0</v>
      </c>
    </row>
    <row r="2" spans="1:1">
      <c r="A2" s="639">
        <f>IF('Форма 3.2 | Т-ВО'!$R$23="",1,0)</f>
        <v>0</v>
      </c>
    </row>
    <row r="3" spans="1:1">
      <c r="A3" s="639">
        <f>IF('Форма 3.2 | Т-ВО'!$T$23="",1,0)</f>
        <v>0</v>
      </c>
    </row>
    <row r="4" spans="1:1">
      <c r="A4" s="639">
        <f>IF('Форма 3.2 | Т-ВО'!$S$23="",1,0)</f>
        <v>0</v>
      </c>
    </row>
    <row r="5" spans="1:1">
      <c r="A5" s="639">
        <f>IF('Форма 3.2 | Т-ВО'!$U$23="",1,0)</f>
        <v>0</v>
      </c>
    </row>
    <row r="6" spans="1:1">
      <c r="A6" s="639">
        <f>IF('Форма 3.2 | Т-транс'!$O$22="",1,0)</f>
        <v>1</v>
      </c>
    </row>
    <row r="7" spans="1:1">
      <c r="A7" s="639">
        <f>IF('Форма 3.2 | Т-транс'!$R$23="",1,0)</f>
        <v>1</v>
      </c>
    </row>
    <row r="8" spans="1:1">
      <c r="A8" s="639">
        <f>IF('Форма 3.2 | Т-транс'!$T$23="",1,0)</f>
        <v>1</v>
      </c>
    </row>
    <row r="9" spans="1:1">
      <c r="A9" s="639">
        <f>IF('Форма 3.2 | Т-транс'!$S$23="",1,0)</f>
        <v>0</v>
      </c>
    </row>
    <row r="10" spans="1:1">
      <c r="A10" s="639">
        <f>IF('Форма 3.2 | Т-транс'!$U$23="",1,0)</f>
        <v>0</v>
      </c>
    </row>
    <row r="11" spans="1:1">
      <c r="A11" s="639">
        <f>IF('Форма 3.4 | Т-подкл(инд)'!$M$22="",1,0)</f>
        <v>1</v>
      </c>
    </row>
    <row r="12" spans="1:1">
      <c r="A12" s="639">
        <f>IF('Форма 3.4 | Т-подкл(инд)'!$Q$22="",1,0)</f>
        <v>1</v>
      </c>
    </row>
    <row r="13" spans="1:1">
      <c r="A13" s="639">
        <f>IF('Форма 3.4 | Т-подкл(инд)'!$AD$22="",1,0)</f>
        <v>1</v>
      </c>
    </row>
    <row r="14" spans="1:1">
      <c r="A14" s="639">
        <f>IF('Форма 3.4 | Т-подкл(инд)'!$AE$22="",1,0)</f>
        <v>1</v>
      </c>
    </row>
    <row r="15" spans="1:1">
      <c r="A15" s="639">
        <f>IF('Форма 3.4 | Т-подкл(инд)'!$AF$22="",1,0)</f>
        <v>1</v>
      </c>
    </row>
    <row r="16" spans="1:1">
      <c r="A16" s="639">
        <f>IF('Форма 3.4 | Т-подкл(инд)'!$AG$22="",1,0)</f>
        <v>1</v>
      </c>
    </row>
    <row r="17" spans="1:1">
      <c r="A17" s="639">
        <f>IF('Форма 3.4 | Т-подкл(инд)'!$AH$22="",1,0)</f>
        <v>1</v>
      </c>
    </row>
    <row r="18" spans="1:1">
      <c r="A18" s="639">
        <f>IF('Форма 3.4 | Т-подкл(инд)'!$AJ$22="",1,0)</f>
        <v>1</v>
      </c>
    </row>
    <row r="19" spans="1:1">
      <c r="A19" s="639">
        <f>IF('Форма 3.4 | Т-подкл(инд)'!$N$22="",1,0)</f>
        <v>0</v>
      </c>
    </row>
    <row r="20" spans="1:1">
      <c r="A20" s="639">
        <f>IF('Форма 3.4 | Т-подкл(инд)'!$R$22="",1,0)</f>
        <v>0</v>
      </c>
    </row>
    <row r="21" spans="1:1">
      <c r="A21" s="639">
        <f>IF('Форма 3.4 | Т-подкл(инд)'!$V$22="",1,0)</f>
        <v>0</v>
      </c>
    </row>
    <row r="22" spans="1:1">
      <c r="A22" s="639">
        <f>IF('Форма 3.4 | Т-подкл(инд)'!$Z$22="",1,0)</f>
        <v>0</v>
      </c>
    </row>
    <row r="23" spans="1:1">
      <c r="A23" s="639">
        <f>IF('Форма 3.4 | Т-подкл(инд)'!$AI$22="",1,0)</f>
        <v>0</v>
      </c>
    </row>
    <row r="24" spans="1:1">
      <c r="A24" s="639">
        <f>IF('Форма 3.4 | Т-подкл(инд)'!$AK$22="",1,0)</f>
        <v>0</v>
      </c>
    </row>
    <row r="25" spans="1:1">
      <c r="A25" s="639">
        <f>IF('Форма 3.4 | Т-подкл'!$P$22="",1,0)</f>
        <v>1</v>
      </c>
    </row>
    <row r="26" spans="1:1">
      <c r="A26" s="639">
        <f>IF('Форма 3.4 | Т-подкл'!$AC$22="",1,0)</f>
        <v>1</v>
      </c>
    </row>
    <row r="27" spans="1:1">
      <c r="A27" s="639">
        <f>IF('Форма 3.4 | Т-подкл'!$AD$22="",1,0)</f>
        <v>1</v>
      </c>
    </row>
    <row r="28" spans="1:1">
      <c r="A28" s="639">
        <f>IF('Форма 3.4 | Т-подкл'!$AE$22="",1,0)</f>
        <v>1</v>
      </c>
    </row>
    <row r="29" spans="1:1">
      <c r="A29" s="639">
        <f>IF('Форма 3.4 | Т-подкл'!$AF$22="",1,0)</f>
        <v>1</v>
      </c>
    </row>
    <row r="30" spans="1:1">
      <c r="A30" s="639">
        <f>IF('Форма 3.4 | Т-подкл'!$AG$22="",1,0)</f>
        <v>1</v>
      </c>
    </row>
    <row r="31" spans="1:1">
      <c r="A31" s="639">
        <f>IF('Форма 3.4 | Т-подкл'!$AI$22="",1,0)</f>
        <v>1</v>
      </c>
    </row>
    <row r="32" spans="1:1">
      <c r="A32" s="639">
        <f>IF('Форма 3.4 | Т-подкл'!$Q$22="",1,0)</f>
        <v>0</v>
      </c>
    </row>
    <row r="33" spans="1:1">
      <c r="A33" s="639">
        <f>IF('Форма 3.4 | Т-подкл'!$U$22="",1,0)</f>
        <v>0</v>
      </c>
    </row>
    <row r="34" spans="1:1">
      <c r="A34" s="639">
        <f>IF('Форма 3.4 | Т-подкл'!$Y$22="",1,0)</f>
        <v>0</v>
      </c>
    </row>
    <row r="35" spans="1:1">
      <c r="A35" s="639">
        <f>IF('Форма 3.4 | Т-подкл'!$AH$22="",1,0)</f>
        <v>0</v>
      </c>
    </row>
    <row r="36" spans="1:1">
      <c r="A36" s="639">
        <f>IF('Форма 3.4 | Т-подкл'!$AJ$22="",1,0)</f>
        <v>0</v>
      </c>
    </row>
    <row r="37" spans="1:1">
      <c r="A37" s="639">
        <f>IF('Форма 3.9'!$E$12="",1,0)</f>
        <v>0</v>
      </c>
    </row>
    <row r="38" spans="1:1">
      <c r="A38" s="639">
        <f>IF('Форма 3.9'!$F$12="",1,0)</f>
        <v>0</v>
      </c>
    </row>
    <row r="39" spans="1:1">
      <c r="A39" s="639">
        <f>IF('Форма 3.10'!$G$11="",1,0)</f>
        <v>1</v>
      </c>
    </row>
    <row r="40" spans="1:1">
      <c r="A40" s="639">
        <f>IF('Форма 3.10'!$G$12="",1,0)</f>
        <v>1</v>
      </c>
    </row>
    <row r="41" spans="1:1">
      <c r="A41" s="639">
        <f>IF('Форма 3.10'!$H$12="",1,0)</f>
        <v>1</v>
      </c>
    </row>
    <row r="42" spans="1:1">
      <c r="A42" s="639">
        <f>IF('Форма 3.10'!$H$13="",1,0)</f>
        <v>1</v>
      </c>
    </row>
    <row r="43" spans="1:1">
      <c r="A43" s="639">
        <f>IF('Форма 3.10'!$E$15="",1,0)</f>
        <v>1</v>
      </c>
    </row>
    <row r="44" spans="1:1">
      <c r="A44" s="639">
        <f>IF('Форма 3.10'!$H$15="",1,0)</f>
        <v>1</v>
      </c>
    </row>
    <row r="45" spans="1:1">
      <c r="A45" s="639">
        <f>IF('Форма 3.10'!$G$18="",1,0)</f>
        <v>1</v>
      </c>
    </row>
    <row r="46" spans="1:1">
      <c r="A46" s="639">
        <f>IF('Форма 3.10'!$G$22="",1,0)</f>
        <v>1</v>
      </c>
    </row>
    <row r="47" spans="1:1">
      <c r="A47" s="639">
        <f>IF('Форма 3.10'!$G$25="",1,0)</f>
        <v>1</v>
      </c>
    </row>
    <row r="48" spans="1:1">
      <c r="A48" s="639">
        <f>IF('Форма 3.10'!$E$31="",1,0)</f>
        <v>1</v>
      </c>
    </row>
    <row r="49" spans="1:1">
      <c r="A49" s="639">
        <f>IF('Форма 3.10'!$H$31="",1,0)</f>
        <v>1</v>
      </c>
    </row>
    <row r="50" spans="1:1">
      <c r="A50" s="639">
        <f>IF('Форма 3.10'!$G$28="",1,0)</f>
        <v>1</v>
      </c>
    </row>
    <row r="51" spans="1:1">
      <c r="A51" s="639">
        <f>IF('Форма 1.0.2'!$E$12="",1,0)</f>
        <v>1</v>
      </c>
    </row>
    <row r="52" spans="1:1">
      <c r="A52" s="639">
        <f>IF('Форма 1.0.2'!$F$12="",1,0)</f>
        <v>1</v>
      </c>
    </row>
    <row r="53" spans="1:1">
      <c r="A53" s="639">
        <f>IF('Форма 1.0.2'!$G$12="",1,0)</f>
        <v>1</v>
      </c>
    </row>
    <row r="54" spans="1:1">
      <c r="A54" s="639">
        <f>IF('Форма 1.0.2'!$H$12="",1,0)</f>
        <v>1</v>
      </c>
    </row>
    <row r="55" spans="1:1">
      <c r="A55" s="639">
        <f>IF('Форма 1.0.2'!$I$12="",1,0)</f>
        <v>1</v>
      </c>
    </row>
    <row r="56" spans="1:1">
      <c r="A56" s="639">
        <f>IF('Форма 1.0.2'!$J$12="",1,0)</f>
        <v>1</v>
      </c>
    </row>
    <row r="57" spans="1:1">
      <c r="A57" s="639">
        <f>IF('Сведения об изменении'!$E$12="",1,0)</f>
        <v>1</v>
      </c>
    </row>
    <row r="58" spans="1:1">
      <c r="A58" s="641">
        <f>IF(Территории!$E$12="",1,0)</f>
        <v>0</v>
      </c>
    </row>
    <row r="59" spans="1:1">
      <c r="A59" s="641">
        <f>IF('Перечень тарифов'!$E$21="",1,0)</f>
        <v>0</v>
      </c>
    </row>
    <row r="60" spans="1:1">
      <c r="A60" s="641">
        <f>IF('Перечень тарифов'!$F$21="",1,0)</f>
        <v>0</v>
      </c>
    </row>
    <row r="61" spans="1:1">
      <c r="A61" s="641">
        <f>IF('Перечень тарифов'!$G$21="",1,0)</f>
        <v>0</v>
      </c>
    </row>
    <row r="62" spans="1:1">
      <c r="A62" s="641">
        <f>IF('Перечень тарифов'!$K$21="",1,0)</f>
        <v>0</v>
      </c>
    </row>
    <row r="63" spans="1:1">
      <c r="A63" s="641">
        <f>IF('Перечень тарифов'!$O$21="",1,0)</f>
        <v>0</v>
      </c>
    </row>
    <row r="64" spans="1:1">
      <c r="A64" s="641">
        <f>IF('Перечень тарифов'!$R$21="",1,0)</f>
        <v>0</v>
      </c>
    </row>
    <row r="65" spans="1:1">
      <c r="A65" s="649">
        <f>IF('Форма 3.2 | Т-ВО'!$O$23="",1,0)</f>
        <v>0</v>
      </c>
    </row>
    <row r="66" spans="1:1">
      <c r="A66" s="649">
        <f>IF('Форма 3.2 | Т-ВО'!$O$26="",1,0)</f>
        <v>0</v>
      </c>
    </row>
    <row r="67" spans="1:1">
      <c r="A67" s="649">
        <f>IF('Форма 3.2 | Т-ВО'!$O$27="",1,0)</f>
        <v>0</v>
      </c>
    </row>
    <row r="68" spans="1:1">
      <c r="A68" s="649">
        <f>IF('Форма 3.2 | Т-ВО'!$R$27="",1,0)</f>
        <v>0</v>
      </c>
    </row>
    <row r="69" spans="1:1">
      <c r="A69" s="649">
        <f>IF('Форма 3.2 | Т-ВО'!$T$27="",1,0)</f>
        <v>0</v>
      </c>
    </row>
    <row r="70" spans="1:1">
      <c r="A70" s="649">
        <f>IF('Форма 3.2 | Т-ВО'!$S$27="",1,0)</f>
        <v>0</v>
      </c>
    </row>
    <row r="71" spans="1:1">
      <c r="A71" s="649">
        <f>IF('Форма 3.2 | Т-ВО'!$U$27="",1,0)</f>
        <v>0</v>
      </c>
    </row>
    <row r="72" spans="1:1">
      <c r="A72" s="649">
        <f>IF('Форма 3.2 | Т-ВО'!$O$30="",1,0)</f>
        <v>0</v>
      </c>
    </row>
    <row r="73" spans="1:1">
      <c r="A73" s="649">
        <f>IF('Форма 3.2 | Т-ВО'!$O$31="",1,0)</f>
        <v>0</v>
      </c>
    </row>
    <row r="74" spans="1:1">
      <c r="A74" s="649">
        <f>IF('Форма 3.2 | Т-ВО'!$R$31="",1,0)</f>
        <v>0</v>
      </c>
    </row>
    <row r="75" spans="1:1">
      <c r="A75" s="649">
        <f>IF('Форма 3.2 | Т-ВО'!$T$31="",1,0)</f>
        <v>0</v>
      </c>
    </row>
    <row r="76" spans="1:1">
      <c r="A76" s="649">
        <f>IF('Форма 3.2 | Т-ВО'!$S$31="",1,0)</f>
        <v>0</v>
      </c>
    </row>
    <row r="77" spans="1:1">
      <c r="A77" s="649">
        <f>IF('Форма 3.2 | Т-ВО'!$U$31="",1,0)</f>
        <v>0</v>
      </c>
    </row>
    <row r="78" spans="1:1">
      <c r="A78" s="661">
        <f>IF('Форма 3.2 | Т-ВО'!$Y$27="",1,0)</f>
        <v>0</v>
      </c>
    </row>
    <row r="79" spans="1:1">
      <c r="A79" s="661">
        <f>IF('Форма 3.2 | Т-ВО'!$AA$27="",1,0)</f>
        <v>0</v>
      </c>
    </row>
    <row r="80" spans="1:1">
      <c r="A80" s="661">
        <f>IF('Форма 3.2 | Т-ВО'!$V$27="",1,0)</f>
        <v>0</v>
      </c>
    </row>
    <row r="81" spans="1:1">
      <c r="A81" s="661">
        <f>IF('Форма 3.2 | Т-ВО'!$Z$27="",1,0)</f>
        <v>0</v>
      </c>
    </row>
    <row r="82" spans="1:1">
      <c r="A82" s="661">
        <f>IF('Форма 3.2 | Т-ВО'!$AB$27="",1,0)</f>
        <v>0</v>
      </c>
    </row>
    <row r="83" spans="1:1">
      <c r="A83" s="661">
        <f>IF('Форма 3.2 | Т-ВО'!$Y$31="",1,0)</f>
        <v>0</v>
      </c>
    </row>
    <row r="84" spans="1:1">
      <c r="A84" s="661">
        <f>IF('Форма 3.2 | Т-ВО'!$AA$31="",1,0)</f>
        <v>0</v>
      </c>
    </row>
    <row r="85" spans="1:1">
      <c r="A85" s="661">
        <f>IF('Форма 3.2 | Т-ВО'!$V$31="",1,0)</f>
        <v>0</v>
      </c>
    </row>
    <row r="86" spans="1:1">
      <c r="A86" s="661">
        <f>IF('Форма 3.2 | Т-ВО'!$Z$31="",1,0)</f>
        <v>0</v>
      </c>
    </row>
    <row r="87" spans="1:1">
      <c r="A87" s="661">
        <f>IF('Форма 3.2 | Т-ВО'!$AB$31="",1,0)</f>
        <v>0</v>
      </c>
    </row>
    <row r="88" spans="1:1">
      <c r="A88" s="661">
        <f>IF('Форма 3.2 | Т-ВО'!$Y$23="",1,0)</f>
        <v>0</v>
      </c>
    </row>
    <row r="89" spans="1:1">
      <c r="A89" s="661">
        <f>IF('Форма 3.2 | Т-ВО'!$AA$23="",1,0)</f>
        <v>0</v>
      </c>
    </row>
    <row r="90" spans="1:1">
      <c r="A90" s="661">
        <f>IF('Форма 3.2 | Т-ВО'!$V$23="",1,0)</f>
        <v>0</v>
      </c>
    </row>
    <row r="91" spans="1:1">
      <c r="A91" s="661">
        <f>IF('Форма 3.2 | Т-ВО'!$Z$23="",1,0)</f>
        <v>0</v>
      </c>
    </row>
    <row r="92" spans="1:1">
      <c r="A92" s="661">
        <f>IF('Форма 3.2 | Т-ВО'!$AB$23="",1,0)</f>
        <v>0</v>
      </c>
    </row>
    <row r="93" spans="1:1">
      <c r="A93" s="661">
        <f>IF('Форма 3.2 | Т-ВО'!$AF$31="",1,0)</f>
        <v>0</v>
      </c>
    </row>
    <row r="94" spans="1:1">
      <c r="A94" s="661">
        <f>IF('Форма 3.2 | Т-ВО'!$AH$31="",1,0)</f>
        <v>0</v>
      </c>
    </row>
    <row r="95" spans="1:1">
      <c r="A95" s="661">
        <f>IF('Форма 3.2 | Т-ВО'!$AC$31="",1,0)</f>
        <v>0</v>
      </c>
    </row>
    <row r="96" spans="1:1">
      <c r="A96" s="661">
        <f>IF('Форма 3.2 | Т-ВО'!$AG$31="",1,0)</f>
        <v>0</v>
      </c>
    </row>
    <row r="97" spans="1:1">
      <c r="A97" s="661">
        <f>IF('Форма 3.2 | Т-ВО'!$AI$31="",1,0)</f>
        <v>0</v>
      </c>
    </row>
    <row r="98" spans="1:1">
      <c r="A98" s="661">
        <f>IF('Форма 3.2 | Т-ВО'!$AF$23="",1,0)</f>
        <v>0</v>
      </c>
    </row>
    <row r="99" spans="1:1">
      <c r="A99" s="661">
        <f>IF('Форма 3.2 | Т-ВО'!$AH$23="",1,0)</f>
        <v>0</v>
      </c>
    </row>
    <row r="100" spans="1:1">
      <c r="A100" s="661">
        <f>IF('Форма 3.2 | Т-ВО'!$AC$23="",1,0)</f>
        <v>0</v>
      </c>
    </row>
    <row r="101" spans="1:1">
      <c r="A101" s="661">
        <f>IF('Форма 3.2 | Т-ВО'!$AG$23="",1,0)</f>
        <v>0</v>
      </c>
    </row>
    <row r="102" spans="1:1">
      <c r="A102" s="661">
        <f>IF('Форма 3.2 | Т-ВО'!$AI$23="",1,0)</f>
        <v>0</v>
      </c>
    </row>
    <row r="103" spans="1:1">
      <c r="A103" s="661">
        <f>IF('Форма 3.2 | Т-ВО'!$AF$27="",1,0)</f>
        <v>0</v>
      </c>
    </row>
    <row r="104" spans="1:1">
      <c r="A104" s="661">
        <f>IF('Форма 3.2 | Т-ВО'!$AH$27="",1,0)</f>
        <v>0</v>
      </c>
    </row>
    <row r="105" spans="1:1">
      <c r="A105" s="661">
        <f>IF('Форма 3.2 | Т-ВО'!$AC$27="",1,0)</f>
        <v>0</v>
      </c>
    </row>
    <row r="106" spans="1:1">
      <c r="A106" s="661">
        <f>IF('Форма 3.2 | Т-ВО'!$AG$27="",1,0)</f>
        <v>0</v>
      </c>
    </row>
    <row r="107" spans="1:1">
      <c r="A107" s="661">
        <f>IF('Форма 3.2 | Т-ВО'!$AI$27="",1,0)</f>
        <v>0</v>
      </c>
    </row>
    <row r="108" spans="1:1">
      <c r="A108" s="661">
        <f>IF('Форма 3.2 | Т-ВО'!$AM$23="",1,0)</f>
        <v>0</v>
      </c>
    </row>
    <row r="109" spans="1:1">
      <c r="A109" s="661">
        <f>IF('Форма 3.2 | Т-ВО'!$AO$23="",1,0)</f>
        <v>0</v>
      </c>
    </row>
    <row r="110" spans="1:1">
      <c r="A110" s="661">
        <f>IF('Форма 3.2 | Т-ВО'!$AJ$23="",1,0)</f>
        <v>0</v>
      </c>
    </row>
    <row r="111" spans="1:1">
      <c r="A111" s="661">
        <f>IF('Форма 3.2 | Т-ВО'!$AN$23="",1,0)</f>
        <v>0</v>
      </c>
    </row>
    <row r="112" spans="1:1">
      <c r="A112" s="661">
        <f>IF('Форма 3.2 | Т-ВО'!$AP$23="",1,0)</f>
        <v>0</v>
      </c>
    </row>
    <row r="113" spans="1:1">
      <c r="A113" s="661">
        <f>IF('Форма 3.2 | Т-ВО'!$AM$27="",1,0)</f>
        <v>0</v>
      </c>
    </row>
    <row r="114" spans="1:1">
      <c r="A114" s="661">
        <f>IF('Форма 3.2 | Т-ВО'!$AO$27="",1,0)</f>
        <v>0</v>
      </c>
    </row>
    <row r="115" spans="1:1">
      <c r="A115" s="661">
        <f>IF('Форма 3.2 | Т-ВО'!$AJ$27="",1,0)</f>
        <v>0</v>
      </c>
    </row>
    <row r="116" spans="1:1">
      <c r="A116" s="661">
        <f>IF('Форма 3.2 | Т-ВО'!$AN$27="",1,0)</f>
        <v>0</v>
      </c>
    </row>
    <row r="117" spans="1:1">
      <c r="A117" s="661">
        <f>IF('Форма 3.2 | Т-ВО'!$AP$27="",1,0)</f>
        <v>0</v>
      </c>
    </row>
    <row r="118" spans="1:1">
      <c r="A118" s="661">
        <f>IF('Форма 3.2 | Т-ВО'!$AM$31="",1,0)</f>
        <v>0</v>
      </c>
    </row>
    <row r="119" spans="1:1">
      <c r="A119" s="661">
        <f>IF('Форма 3.2 | Т-ВО'!$AO$31="",1,0)</f>
        <v>0</v>
      </c>
    </row>
    <row r="120" spans="1:1">
      <c r="A120" s="661">
        <f>IF('Форма 3.2 | Т-ВО'!$AJ$31="",1,0)</f>
        <v>0</v>
      </c>
    </row>
    <row r="121" spans="1:1">
      <c r="A121" s="661">
        <f>IF('Форма 3.2 | Т-ВО'!$AN$31="",1,0)</f>
        <v>0</v>
      </c>
    </row>
    <row r="122" spans="1:1">
      <c r="A122" s="661">
        <f>IF('Форма 3.2 | Т-ВО'!$AP$31="",1,0)</f>
        <v>0</v>
      </c>
    </row>
    <row r="123" spans="1:1">
      <c r="A123" s="661">
        <f>IF('Форма 3.2 | Т-ВО'!$AT$27="",1,0)</f>
        <v>0</v>
      </c>
    </row>
    <row r="124" spans="1:1">
      <c r="A124" s="661">
        <f>IF('Форма 3.2 | Т-ВО'!$AV$27="",1,0)</f>
        <v>0</v>
      </c>
    </row>
    <row r="125" spans="1:1">
      <c r="A125" s="661">
        <f>IF('Форма 3.2 | Т-ВО'!$AQ$27="",1,0)</f>
        <v>0</v>
      </c>
    </row>
    <row r="126" spans="1:1">
      <c r="A126" s="661">
        <f>IF('Форма 3.2 | Т-ВО'!$AU$27="",1,0)</f>
        <v>0</v>
      </c>
    </row>
    <row r="127" spans="1:1">
      <c r="A127" s="661">
        <f>IF('Форма 3.2 | Т-ВО'!$AW$27="",1,0)</f>
        <v>0</v>
      </c>
    </row>
    <row r="128" spans="1:1">
      <c r="A128" s="661">
        <f>IF('Форма 3.2 | Т-ВО'!$AT$31="",1,0)</f>
        <v>0</v>
      </c>
    </row>
    <row r="129" spans="1:1">
      <c r="A129" s="661">
        <f>IF('Форма 3.2 | Т-ВО'!$AV$31="",1,0)</f>
        <v>0</v>
      </c>
    </row>
    <row r="130" spans="1:1">
      <c r="A130" s="661">
        <f>IF('Форма 3.2 | Т-ВО'!$AQ$31="",1,0)</f>
        <v>0</v>
      </c>
    </row>
    <row r="131" spans="1:1">
      <c r="A131" s="661">
        <f>IF('Форма 3.2 | Т-ВО'!$AU$31="",1,0)</f>
        <v>0</v>
      </c>
    </row>
    <row r="132" spans="1:1">
      <c r="A132" s="661">
        <f>IF('Форма 3.2 | Т-ВО'!$AW$31="",1,0)</f>
        <v>0</v>
      </c>
    </row>
    <row r="133" spans="1:1">
      <c r="A133" s="661">
        <f>IF('Форма 3.2 | Т-ВО'!$AT$23="",1,0)</f>
        <v>0</v>
      </c>
    </row>
    <row r="134" spans="1:1">
      <c r="A134" s="661">
        <f>IF('Форма 3.2 | Т-ВО'!$AV$23="",1,0)</f>
        <v>0</v>
      </c>
    </row>
    <row r="135" spans="1:1">
      <c r="A135" s="661">
        <f>IF('Форма 3.2 | Т-ВО'!$AQ$23="",1,0)</f>
        <v>0</v>
      </c>
    </row>
    <row r="136" spans="1:1">
      <c r="A136" s="661">
        <f>IF('Форма 3.2 | Т-ВО'!$AU$23="",1,0)</f>
        <v>0</v>
      </c>
    </row>
    <row r="137" spans="1:1">
      <c r="A137" s="661">
        <f>IF('Форма 3.2 | Т-ВО'!$AW$23="",1,0)</f>
        <v>0</v>
      </c>
    </row>
    <row r="138" spans="1:1">
      <c r="A138" s="661">
        <f>IF('Форма 3.2 | Т-ВО'!$BA$31="",1,0)</f>
        <v>0</v>
      </c>
    </row>
    <row r="139" spans="1:1">
      <c r="A139" s="661">
        <f>IF('Форма 3.2 | Т-ВО'!$BC$31="",1,0)</f>
        <v>0</v>
      </c>
    </row>
    <row r="140" spans="1:1">
      <c r="A140" s="661">
        <f>IF('Форма 3.2 | Т-ВО'!$AX$31="",1,0)</f>
        <v>0</v>
      </c>
    </row>
    <row r="141" spans="1:1">
      <c r="A141" s="661">
        <f>IF('Форма 3.2 | Т-ВО'!$BB$31="",1,0)</f>
        <v>0</v>
      </c>
    </row>
    <row r="142" spans="1:1">
      <c r="A142" s="661">
        <f>IF('Форма 3.2 | Т-ВО'!$BD$31="",1,0)</f>
        <v>0</v>
      </c>
    </row>
    <row r="143" spans="1:1">
      <c r="A143" s="661">
        <f>IF('Форма 3.2 | Т-ВО'!$BA$23="",1,0)</f>
        <v>0</v>
      </c>
    </row>
    <row r="144" spans="1:1">
      <c r="A144" s="661">
        <f>IF('Форма 3.2 | Т-ВО'!$BC$23="",1,0)</f>
        <v>0</v>
      </c>
    </row>
    <row r="145" spans="1:1">
      <c r="A145" s="661">
        <f>IF('Форма 3.2 | Т-ВО'!$AX$23="",1,0)</f>
        <v>0</v>
      </c>
    </row>
    <row r="146" spans="1:1">
      <c r="A146" s="661">
        <f>IF('Форма 3.2 | Т-ВО'!$BB$23="",1,0)</f>
        <v>0</v>
      </c>
    </row>
    <row r="147" spans="1:1">
      <c r="A147" s="661">
        <f>IF('Форма 3.2 | Т-ВО'!$BD$23="",1,0)</f>
        <v>0</v>
      </c>
    </row>
    <row r="148" spans="1:1">
      <c r="A148" s="661">
        <f>IF('Форма 3.2 | Т-ВО'!$BA$27="",1,0)</f>
        <v>0</v>
      </c>
    </row>
    <row r="149" spans="1:1">
      <c r="A149" s="661">
        <f>IF('Форма 3.2 | Т-ВО'!$BC$27="",1,0)</f>
        <v>0</v>
      </c>
    </row>
    <row r="150" spans="1:1">
      <c r="A150" s="661">
        <f>IF('Форма 3.2 | Т-ВО'!$AX$27="",1,0)</f>
        <v>0</v>
      </c>
    </row>
    <row r="151" spans="1:1">
      <c r="A151" s="661">
        <f>IF('Форма 3.2 | Т-ВО'!$BB$27="",1,0)</f>
        <v>0</v>
      </c>
    </row>
    <row r="152" spans="1:1">
      <c r="A152" s="661">
        <f>IF('Форма 3.2 | Т-ВО'!$BD$27="",1,0)</f>
        <v>0</v>
      </c>
    </row>
    <row r="153" spans="1:1">
      <c r="A153" s="661">
        <f>IF('Форма 3.2 | Т-ВО'!$BH$23="",1,0)</f>
        <v>0</v>
      </c>
    </row>
    <row r="154" spans="1:1">
      <c r="A154" s="661">
        <f>IF('Форма 3.2 | Т-ВО'!$BJ$23="",1,0)</f>
        <v>0</v>
      </c>
    </row>
    <row r="155" spans="1:1">
      <c r="A155" s="661">
        <f>IF('Форма 3.2 | Т-ВО'!$BE$23="",1,0)</f>
        <v>0</v>
      </c>
    </row>
    <row r="156" spans="1:1">
      <c r="A156" s="661">
        <f>IF('Форма 3.2 | Т-ВО'!$BI$23="",1,0)</f>
        <v>0</v>
      </c>
    </row>
    <row r="157" spans="1:1">
      <c r="A157" s="661">
        <f>IF('Форма 3.2 | Т-ВО'!$BK$23="",1,0)</f>
        <v>0</v>
      </c>
    </row>
    <row r="158" spans="1:1">
      <c r="A158" s="661">
        <f>IF('Форма 3.2 | Т-ВО'!$BH$27="",1,0)</f>
        <v>0</v>
      </c>
    </row>
    <row r="159" spans="1:1">
      <c r="A159" s="661">
        <f>IF('Форма 3.2 | Т-ВО'!$BJ$27="",1,0)</f>
        <v>0</v>
      </c>
    </row>
    <row r="160" spans="1:1">
      <c r="A160" s="661">
        <f>IF('Форма 3.2 | Т-ВО'!$BE$27="",1,0)</f>
        <v>0</v>
      </c>
    </row>
    <row r="161" spans="1:1">
      <c r="A161" s="661">
        <f>IF('Форма 3.2 | Т-ВО'!$BI$27="",1,0)</f>
        <v>0</v>
      </c>
    </row>
    <row r="162" spans="1:1">
      <c r="A162" s="661">
        <f>IF('Форма 3.2 | Т-ВО'!$BK$27="",1,0)</f>
        <v>0</v>
      </c>
    </row>
    <row r="163" spans="1:1">
      <c r="A163" s="661">
        <f>IF('Форма 3.2 | Т-ВО'!$BH$31="",1,0)</f>
        <v>0</v>
      </c>
    </row>
    <row r="164" spans="1:1">
      <c r="A164" s="661">
        <f>IF('Форма 3.2 | Т-ВО'!$BJ$31="",1,0)</f>
        <v>0</v>
      </c>
    </row>
    <row r="165" spans="1:1">
      <c r="A165" s="661">
        <f>IF('Форма 3.2 | Т-ВО'!$BE$31="",1,0)</f>
        <v>0</v>
      </c>
    </row>
    <row r="166" spans="1:1">
      <c r="A166" s="661">
        <f>IF('Форма 3.2 | Т-ВО'!$BI$31="",1,0)</f>
        <v>0</v>
      </c>
    </row>
    <row r="167" spans="1:1">
      <c r="A167" s="661">
        <f>IF('Форма 3.2 | Т-ВО'!$BK$31="",1,0)</f>
        <v>0</v>
      </c>
    </row>
    <row r="168" spans="1:1">
      <c r="A168" s="661">
        <f>IF('Форма 3.2 | Т-ВО'!$BO$27="",1,0)</f>
        <v>0</v>
      </c>
    </row>
    <row r="169" spans="1:1">
      <c r="A169" s="661">
        <f>IF('Форма 3.2 | Т-ВО'!$BQ$27="",1,0)</f>
        <v>0</v>
      </c>
    </row>
    <row r="170" spans="1:1">
      <c r="A170" s="661">
        <f>IF('Форма 3.2 | Т-ВО'!$BL$27="",1,0)</f>
        <v>0</v>
      </c>
    </row>
    <row r="171" spans="1:1">
      <c r="A171" s="661">
        <f>IF('Форма 3.2 | Т-ВО'!$BP$27="",1,0)</f>
        <v>0</v>
      </c>
    </row>
    <row r="172" spans="1:1">
      <c r="A172" s="661">
        <f>IF('Форма 3.2 | Т-ВО'!$BR$27="",1,0)</f>
        <v>0</v>
      </c>
    </row>
    <row r="173" spans="1:1">
      <c r="A173" s="661">
        <f>IF('Форма 3.2 | Т-ВО'!$BO$31="",1,0)</f>
        <v>0</v>
      </c>
    </row>
    <row r="174" spans="1:1">
      <c r="A174" s="661">
        <f>IF('Форма 3.2 | Т-ВО'!$BQ$31="",1,0)</f>
        <v>0</v>
      </c>
    </row>
    <row r="175" spans="1:1">
      <c r="A175" s="661">
        <f>IF('Форма 3.2 | Т-ВО'!$BL$31="",1,0)</f>
        <v>0</v>
      </c>
    </row>
    <row r="176" spans="1:1">
      <c r="A176" s="661">
        <f>IF('Форма 3.2 | Т-ВО'!$BP$31="",1,0)</f>
        <v>0</v>
      </c>
    </row>
    <row r="177" spans="1:1">
      <c r="A177" s="661">
        <f>IF('Форма 3.2 | Т-ВО'!$BR$31="",1,0)</f>
        <v>0</v>
      </c>
    </row>
    <row r="178" spans="1:1">
      <c r="A178" s="661">
        <f>IF('Форма 3.2 | Т-ВО'!$BO$23="",1,0)</f>
        <v>0</v>
      </c>
    </row>
    <row r="179" spans="1:1">
      <c r="A179" s="661">
        <f>IF('Форма 3.2 | Т-ВО'!$BQ$23="",1,0)</f>
        <v>0</v>
      </c>
    </row>
    <row r="180" spans="1:1">
      <c r="A180" s="661">
        <f>IF('Форма 3.2 | Т-ВО'!$BL$23="",1,0)</f>
        <v>0</v>
      </c>
    </row>
    <row r="181" spans="1:1">
      <c r="A181" s="661">
        <f>IF('Форма 3.2 | Т-ВО'!$BP$23="",1,0)</f>
        <v>0</v>
      </c>
    </row>
    <row r="182" spans="1:1">
      <c r="A182" s="661">
        <f>IF('Форма 3.2 | Т-ВО'!$BR$23="",1,0)</f>
        <v>0</v>
      </c>
    </row>
    <row r="183" spans="1:1">
      <c r="A183" s="661">
        <f>IF('Форма 3.2 | Т-ВО'!$BV$31="",1,0)</f>
        <v>0</v>
      </c>
    </row>
    <row r="184" spans="1:1">
      <c r="A184" s="661">
        <f>IF('Форма 3.2 | Т-ВО'!$BX$31="",1,0)</f>
        <v>0</v>
      </c>
    </row>
    <row r="185" spans="1:1">
      <c r="A185" s="661">
        <f>IF('Форма 3.2 | Т-ВО'!$BS$31="",1,0)</f>
        <v>0</v>
      </c>
    </row>
    <row r="186" spans="1:1">
      <c r="A186" s="661">
        <f>IF('Форма 3.2 | Т-ВО'!$BW$31="",1,0)</f>
        <v>0</v>
      </c>
    </row>
    <row r="187" spans="1:1">
      <c r="A187" s="661">
        <f>IF('Форма 3.2 | Т-ВО'!$BY$31="",1,0)</f>
        <v>0</v>
      </c>
    </row>
    <row r="188" spans="1:1">
      <c r="A188" s="661">
        <f>IF('Форма 3.2 | Т-ВО'!$BV$23="",1,0)</f>
        <v>0</v>
      </c>
    </row>
    <row r="189" spans="1:1">
      <c r="A189" s="661">
        <f>IF('Форма 3.2 | Т-ВО'!$BX$23="",1,0)</f>
        <v>0</v>
      </c>
    </row>
    <row r="190" spans="1:1">
      <c r="A190" s="661">
        <f>IF('Форма 3.2 | Т-ВО'!$BS$23="",1,0)</f>
        <v>0</v>
      </c>
    </row>
    <row r="191" spans="1:1">
      <c r="A191" s="661">
        <f>IF('Форма 3.2 | Т-ВО'!$BW$23="",1,0)</f>
        <v>0</v>
      </c>
    </row>
    <row r="192" spans="1:1">
      <c r="A192" s="661">
        <f>IF('Форма 3.2 | Т-ВО'!$BY$23="",1,0)</f>
        <v>0</v>
      </c>
    </row>
    <row r="193" spans="1:1">
      <c r="A193" s="661">
        <f>IF('Форма 3.2 | Т-ВО'!$BV$27="",1,0)</f>
        <v>0</v>
      </c>
    </row>
    <row r="194" spans="1:1">
      <c r="A194" s="661">
        <f>IF('Форма 3.2 | Т-ВО'!$BX$27="",1,0)</f>
        <v>0</v>
      </c>
    </row>
    <row r="195" spans="1:1">
      <c r="A195" s="661">
        <f>IF('Форма 3.2 | Т-ВО'!$BS$27="",1,0)</f>
        <v>0</v>
      </c>
    </row>
    <row r="196" spans="1:1">
      <c r="A196" s="661">
        <f>IF('Форма 3.2 | Т-ВО'!$BW$27="",1,0)</f>
        <v>0</v>
      </c>
    </row>
    <row r="197" spans="1:1">
      <c r="A197" s="661">
        <f>IF('Форма 3.2 | Т-ВО'!$BY$27="",1,0)</f>
        <v>0</v>
      </c>
    </row>
    <row r="198" spans="1:1">
      <c r="A198" s="661">
        <f>IF('Форма 3.2 | Т-ВО'!$CC$23="",1,0)</f>
        <v>0</v>
      </c>
    </row>
    <row r="199" spans="1:1">
      <c r="A199" s="661">
        <f>IF('Форма 3.2 | Т-ВО'!$CE$23="",1,0)</f>
        <v>0</v>
      </c>
    </row>
    <row r="200" spans="1:1">
      <c r="A200" s="661">
        <f>IF('Форма 3.2 | Т-ВО'!$BZ$23="",1,0)</f>
        <v>0</v>
      </c>
    </row>
    <row r="201" spans="1:1">
      <c r="A201" s="661">
        <f>IF('Форма 3.2 | Т-ВО'!$CD$23="",1,0)</f>
        <v>0</v>
      </c>
    </row>
    <row r="202" spans="1:1">
      <c r="A202" s="661">
        <f>IF('Форма 3.2 | Т-ВО'!$CF$23="",1,0)</f>
        <v>0</v>
      </c>
    </row>
    <row r="203" spans="1:1">
      <c r="A203" s="661">
        <f>IF('Форма 3.2 | Т-ВО'!$CC$27="",1,0)</f>
        <v>0</v>
      </c>
    </row>
    <row r="204" spans="1:1">
      <c r="A204" s="661">
        <f>IF('Форма 3.2 | Т-ВО'!$CE$27="",1,0)</f>
        <v>0</v>
      </c>
    </row>
    <row r="205" spans="1:1">
      <c r="A205" s="661">
        <f>IF('Форма 3.2 | Т-ВО'!$BZ$27="",1,0)</f>
        <v>0</v>
      </c>
    </row>
    <row r="206" spans="1:1">
      <c r="A206" s="661">
        <f>IF('Форма 3.2 | Т-ВО'!$CD$27="",1,0)</f>
        <v>0</v>
      </c>
    </row>
    <row r="207" spans="1:1">
      <c r="A207" s="661">
        <f>IF('Форма 3.2 | Т-ВО'!$CF$27="",1,0)</f>
        <v>0</v>
      </c>
    </row>
    <row r="208" spans="1:1">
      <c r="A208" s="661">
        <f>IF('Форма 3.2 | Т-ВО'!$CC$31="",1,0)</f>
        <v>0</v>
      </c>
    </row>
    <row r="209" spans="1:1">
      <c r="A209" s="661">
        <f>IF('Форма 3.2 | Т-ВО'!$CE$31="",1,0)</f>
        <v>0</v>
      </c>
    </row>
    <row r="210" spans="1:1">
      <c r="A210" s="661">
        <f>IF('Форма 3.2 | Т-ВО'!$BZ$31="",1,0)</f>
        <v>0</v>
      </c>
    </row>
    <row r="211" spans="1:1">
      <c r="A211" s="661">
        <f>IF('Форма 3.2 | Т-ВО'!$CD$31="",1,0)</f>
        <v>0</v>
      </c>
    </row>
    <row r="212" spans="1:1">
      <c r="A212" s="661">
        <f>IF('Форма 3.2 | Т-ВО'!$CF$31="",1,0)</f>
        <v>0</v>
      </c>
    </row>
    <row r="213" spans="1:1">
      <c r="A213" s="673">
        <f>IF('Форма 3.9'!$E$13="",1,0)</f>
        <v>0</v>
      </c>
    </row>
    <row r="214" spans="1:1">
      <c r="A214" s="673">
        <f>IF('Форма 3.9'!$F$13="",1,0)</f>
        <v>0</v>
      </c>
    </row>
    <row r="215" spans="1:1">
      <c r="A215" s="673">
        <f>IF('Форма 3.9'!$E$14="",1,0)</f>
        <v>0</v>
      </c>
    </row>
    <row r="216" spans="1:1">
      <c r="A216" s="673">
        <f>IF('Форма 3.9'!$F$14="",1,0)</f>
        <v>0</v>
      </c>
    </row>
    <row r="217" spans="1:1">
      <c r="A217" s="673">
        <f>IF('Форма 3.9'!$E$15="",1,0)</f>
        <v>0</v>
      </c>
    </row>
    <row r="218" spans="1:1">
      <c r="A218" s="673">
        <f>IF('Форма 3.9'!$F$15="",1,0)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REESTR_LINK">
    <tabColor indexed="47"/>
  </sheetPr>
  <dimension ref="A1:C3"/>
  <sheetViews>
    <sheetView showGridLines="0" workbookViewId="0"/>
  </sheetViews>
  <sheetFormatPr defaultRowHeight="11.25"/>
  <cols>
    <col min="1" max="16384" width="9.140625" style="674"/>
  </cols>
  <sheetData>
    <row r="1" spans="1:3">
      <c r="A1" s="674" t="s">
        <v>549</v>
      </c>
      <c r="B1" s="674" t="s">
        <v>550</v>
      </c>
      <c r="C1" s="674" t="s">
        <v>70</v>
      </c>
    </row>
    <row r="2" spans="1:3">
      <c r="A2" s="674">
        <v>4189678</v>
      </c>
      <c r="B2" s="674" t="s">
        <v>1455</v>
      </c>
      <c r="C2" s="674" t="s">
        <v>1456</v>
      </c>
    </row>
    <row r="3" spans="1:3">
      <c r="A3" s="674">
        <v>4190415</v>
      </c>
      <c r="B3" s="674" t="s">
        <v>1457</v>
      </c>
      <c r="C3" s="674" t="s">
        <v>1456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REESTR_DS">
    <tabColor rgb="FFFFCC99"/>
  </sheetPr>
  <dimension ref="B3:B6"/>
  <sheetViews>
    <sheetView showGridLines="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4" t="s">
        <v>2378</v>
      </c>
    </row>
    <row r="4" spans="2:2">
      <c r="B4" s="494" t="s">
        <v>553</v>
      </c>
    </row>
    <row r="5" spans="2:2">
      <c r="B5" s="494" t="s">
        <v>554</v>
      </c>
    </row>
    <row r="6" spans="2:2">
      <c r="B6" s="494" t="s">
        <v>555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HTTP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9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SheetMain">
    <tabColor rgb="FFFFCC99"/>
  </sheetPr>
  <dimension ref="A1:E8"/>
  <sheetViews>
    <sheetView showGridLines="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21"/>
  <sheetViews>
    <sheetView showGridLines="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58">
        <v>43453.493055555555</v>
      </c>
      <c r="B2" s="11" t="s">
        <v>702</v>
      </c>
      <c r="C2" s="11" t="s">
        <v>468</v>
      </c>
    </row>
    <row r="3" spans="1:4">
      <c r="A3" s="658">
        <v>43453.493067129632</v>
      </c>
      <c r="B3" s="11" t="s">
        <v>703</v>
      </c>
      <c r="C3" s="11" t="s">
        <v>468</v>
      </c>
    </row>
    <row r="4" spans="1:4">
      <c r="A4" s="658">
        <v>43453.49318287037</v>
      </c>
      <c r="B4" s="11" t="s">
        <v>702</v>
      </c>
      <c r="C4" s="11" t="s">
        <v>468</v>
      </c>
    </row>
    <row r="5" spans="1:4">
      <c r="A5" s="658">
        <v>43453.493194444447</v>
      </c>
      <c r="B5" s="11" t="s">
        <v>703</v>
      </c>
      <c r="C5" s="11" t="s">
        <v>468</v>
      </c>
    </row>
    <row r="6" spans="1:4">
      <c r="A6" s="658">
        <v>43453.493587962963</v>
      </c>
      <c r="B6" s="11" t="s">
        <v>702</v>
      </c>
      <c r="C6" s="11" t="s">
        <v>468</v>
      </c>
    </row>
    <row r="7" spans="1:4">
      <c r="A7" s="658">
        <v>43453.49359953704</v>
      </c>
      <c r="B7" s="11" t="s">
        <v>703</v>
      </c>
      <c r="C7" s="11" t="s">
        <v>468</v>
      </c>
    </row>
    <row r="8" spans="1:4">
      <c r="A8" s="658">
        <v>43453.568472222221</v>
      </c>
      <c r="B8" s="11" t="s">
        <v>702</v>
      </c>
      <c r="C8" s="11" t="s">
        <v>468</v>
      </c>
    </row>
    <row r="9" spans="1:4">
      <c r="A9" s="658">
        <v>43453.568483796298</v>
      </c>
      <c r="B9" s="11" t="s">
        <v>703</v>
      </c>
      <c r="C9" s="11" t="s">
        <v>468</v>
      </c>
    </row>
    <row r="10" spans="1:4">
      <c r="A10" s="658">
        <v>43453.572754629633</v>
      </c>
      <c r="B10" s="11" t="s">
        <v>702</v>
      </c>
      <c r="C10" s="11" t="s">
        <v>468</v>
      </c>
    </row>
    <row r="11" spans="1:4">
      <c r="A11" s="658">
        <v>43453.572766203702</v>
      </c>
      <c r="B11" s="11" t="s">
        <v>703</v>
      </c>
      <c r="C11" s="11" t="s">
        <v>468</v>
      </c>
    </row>
    <row r="12" spans="1:4">
      <c r="A12" s="658">
        <v>43453.588518518518</v>
      </c>
      <c r="B12" s="11" t="s">
        <v>702</v>
      </c>
      <c r="C12" s="11" t="s">
        <v>468</v>
      </c>
    </row>
    <row r="13" spans="1:4">
      <c r="A13" s="658">
        <v>43453.588530092595</v>
      </c>
      <c r="B13" s="11" t="s">
        <v>703</v>
      </c>
      <c r="C13" s="11" t="s">
        <v>468</v>
      </c>
    </row>
    <row r="14" spans="1:4">
      <c r="A14" s="658">
        <v>43458.408171296294</v>
      </c>
      <c r="B14" s="11" t="s">
        <v>702</v>
      </c>
      <c r="C14" s="11" t="s">
        <v>468</v>
      </c>
    </row>
    <row r="15" spans="1:4">
      <c r="A15" s="658">
        <v>43458.408182870371</v>
      </c>
      <c r="B15" s="11" t="s">
        <v>703</v>
      </c>
      <c r="C15" s="11" t="s">
        <v>468</v>
      </c>
    </row>
    <row r="16" spans="1:4">
      <c r="A16" s="658">
        <v>43458.604768518519</v>
      </c>
      <c r="B16" s="11" t="s">
        <v>702</v>
      </c>
      <c r="C16" s="11" t="s">
        <v>468</v>
      </c>
    </row>
    <row r="17" spans="1:3">
      <c r="A17" s="658">
        <v>43458.604780092595</v>
      </c>
      <c r="B17" s="11" t="s">
        <v>703</v>
      </c>
      <c r="C17" s="11" t="s">
        <v>468</v>
      </c>
    </row>
    <row r="18" spans="1:3">
      <c r="A18" s="658">
        <v>43458.638865740744</v>
      </c>
      <c r="B18" s="11" t="s">
        <v>702</v>
      </c>
      <c r="C18" s="11" t="s">
        <v>468</v>
      </c>
    </row>
    <row r="19" spans="1:3">
      <c r="A19" s="658">
        <v>43458.638877314814</v>
      </c>
      <c r="B19" s="11" t="s">
        <v>703</v>
      </c>
      <c r="C19" s="11" t="s">
        <v>468</v>
      </c>
    </row>
    <row r="20" spans="1:3">
      <c r="A20" s="658">
        <v>43461.358263888891</v>
      </c>
      <c r="B20" s="11" t="s">
        <v>702</v>
      </c>
      <c r="C20" s="11" t="s">
        <v>468</v>
      </c>
    </row>
    <row r="21" spans="1:3">
      <c r="A21" s="658">
        <v>43461.358275462961</v>
      </c>
      <c r="B21" s="11" t="s">
        <v>703</v>
      </c>
      <c r="C21" s="11" t="s">
        <v>468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REESTR_VT">
    <tabColor indexed="47"/>
  </sheetPr>
  <dimension ref="A1:B5"/>
  <sheetViews>
    <sheetView showGridLines="0" workbookViewId="0"/>
  </sheetViews>
  <sheetFormatPr defaultRowHeight="11.25"/>
  <cols>
    <col min="1" max="1" width="9.140625" style="674"/>
    <col min="2" max="2" width="65.28515625" style="674" customWidth="1"/>
    <col min="3" max="3" width="41" style="674" customWidth="1"/>
    <col min="4" max="16384" width="9.140625" style="674"/>
  </cols>
  <sheetData>
    <row r="1" spans="1:2">
      <c r="A1" s="674" t="s">
        <v>333</v>
      </c>
      <c r="B1" s="674" t="s">
        <v>334</v>
      </c>
    </row>
    <row r="2" spans="1:2">
      <c r="A2" s="674">
        <v>4213771</v>
      </c>
      <c r="B2" s="674" t="s">
        <v>639</v>
      </c>
    </row>
    <row r="3" spans="1:2">
      <c r="A3" s="674">
        <v>4213772</v>
      </c>
      <c r="B3" s="674" t="s">
        <v>646</v>
      </c>
    </row>
    <row r="4" spans="1:2">
      <c r="A4" s="674">
        <v>4213773</v>
      </c>
      <c r="B4" s="674" t="s">
        <v>640</v>
      </c>
    </row>
    <row r="5" spans="1:2">
      <c r="A5" s="674">
        <v>4213774</v>
      </c>
      <c r="B5" s="674" t="s">
        <v>641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REESTR_VED">
    <tabColor indexed="47"/>
  </sheetPr>
  <dimension ref="A1:B4"/>
  <sheetViews>
    <sheetView showGridLines="0" workbookViewId="0"/>
  </sheetViews>
  <sheetFormatPr defaultRowHeight="11.25"/>
  <cols>
    <col min="1" max="1" width="9.140625" style="674"/>
    <col min="2" max="2" width="65.28515625" style="674" customWidth="1"/>
    <col min="3" max="3" width="41" style="674" customWidth="1"/>
    <col min="4" max="16384" width="9.140625" style="674"/>
  </cols>
  <sheetData>
    <row r="1" spans="1:2">
      <c r="A1" s="674" t="s">
        <v>333</v>
      </c>
      <c r="B1" s="674" t="s">
        <v>335</v>
      </c>
    </row>
    <row r="2" spans="1:2">
      <c r="A2" s="674">
        <v>4189714</v>
      </c>
      <c r="B2" s="674" t="s">
        <v>1453</v>
      </c>
    </row>
    <row r="3" spans="1:2">
      <c r="A3" s="674">
        <v>4189713</v>
      </c>
      <c r="B3" s="674" t="s">
        <v>1454</v>
      </c>
    </row>
    <row r="4" spans="1:2">
      <c r="A4" s="674">
        <v>4189712</v>
      </c>
      <c r="B4" s="674" t="s">
        <v>642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AllSheetsInThisWorkbook">
    <tabColor indexed="47"/>
  </sheetPr>
  <dimension ref="A1:B177"/>
  <sheetViews>
    <sheetView showGridLines="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79</v>
      </c>
    </row>
    <row r="3" spans="1:2">
      <c r="A3" t="s">
        <v>439</v>
      </c>
      <c r="B3" t="s">
        <v>614</v>
      </c>
    </row>
    <row r="4" spans="1:2">
      <c r="A4" t="s">
        <v>440</v>
      </c>
      <c r="B4" t="s">
        <v>524</v>
      </c>
    </row>
    <row r="5" spans="1:2">
      <c r="A5" t="s">
        <v>442</v>
      </c>
      <c r="B5" t="s">
        <v>452</v>
      </c>
    </row>
    <row r="6" spans="1:2">
      <c r="A6" t="s">
        <v>441</v>
      </c>
      <c r="B6" t="s">
        <v>453</v>
      </c>
    </row>
    <row r="7" spans="1:2">
      <c r="A7" t="s">
        <v>544</v>
      </c>
      <c r="B7" t="s">
        <v>454</v>
      </c>
    </row>
    <row r="8" spans="1:2">
      <c r="A8" t="s">
        <v>443</v>
      </c>
      <c r="B8" t="s">
        <v>525</v>
      </c>
    </row>
    <row r="9" spans="1:2">
      <c r="A9" t="s">
        <v>545</v>
      </c>
      <c r="B9" t="s">
        <v>455</v>
      </c>
    </row>
    <row r="10" spans="1:2">
      <c r="A10" t="s">
        <v>444</v>
      </c>
      <c r="B10" t="s">
        <v>456</v>
      </c>
    </row>
    <row r="11" spans="1:2">
      <c r="A11" t="s">
        <v>546</v>
      </c>
      <c r="B11" t="s">
        <v>457</v>
      </c>
    </row>
    <row r="12" spans="1:2">
      <c r="A12" t="s">
        <v>445</v>
      </c>
      <c r="B12" t="s">
        <v>338</v>
      </c>
    </row>
    <row r="13" spans="1:2">
      <c r="A13" t="s">
        <v>547</v>
      </c>
      <c r="B13" t="s">
        <v>64</v>
      </c>
    </row>
    <row r="14" spans="1:2">
      <c r="A14" t="s">
        <v>446</v>
      </c>
      <c r="B14" t="s">
        <v>406</v>
      </c>
    </row>
    <row r="15" spans="1:2">
      <c r="A15" t="s">
        <v>624</v>
      </c>
      <c r="B15" t="s">
        <v>466</v>
      </c>
    </row>
    <row r="16" spans="1:2">
      <c r="A16" t="s">
        <v>523</v>
      </c>
      <c r="B16" t="s">
        <v>253</v>
      </c>
    </row>
    <row r="17" spans="1:2">
      <c r="A17" t="s">
        <v>447</v>
      </c>
      <c r="B17" t="s">
        <v>77</v>
      </c>
    </row>
    <row r="18" spans="1:2">
      <c r="A18" t="s">
        <v>448</v>
      </c>
      <c r="B18" t="s">
        <v>66</v>
      </c>
    </row>
    <row r="19" spans="1:2">
      <c r="A19" t="s">
        <v>449</v>
      </c>
      <c r="B19" t="s">
        <v>78</v>
      </c>
    </row>
    <row r="20" spans="1:2">
      <c r="A20" t="s">
        <v>450</v>
      </c>
      <c r="B20" t="s">
        <v>458</v>
      </c>
    </row>
    <row r="21" spans="1:2">
      <c r="A21" t="s">
        <v>451</v>
      </c>
      <c r="B21" t="s">
        <v>76</v>
      </c>
    </row>
    <row r="22" spans="1:2">
      <c r="A22"/>
      <c r="B22" t="s">
        <v>65</v>
      </c>
    </row>
    <row r="23" spans="1:2">
      <c r="A23"/>
      <c r="B23" t="s">
        <v>67</v>
      </c>
    </row>
    <row r="24" spans="1:2">
      <c r="A24"/>
      <c r="B24" t="s">
        <v>404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615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548</v>
      </c>
    </row>
    <row r="34" spans="1:2">
      <c r="A34"/>
      <c r="B34" t="s">
        <v>526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Region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modReestr">
    <tabColor indexed="47"/>
  </sheetPr>
  <dimension ref="A1:A19"/>
  <sheetViews>
    <sheetView showGridLines="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00">
    <tabColor rgb="FFCCCCFF"/>
  </sheetPr>
  <dimension ref="A1:L52"/>
  <sheetViews>
    <sheetView showGridLines="0" topLeftCell="D14" workbookViewId="0">
      <selection activeCell="F20" sqref="F20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8" customFormat="1" ht="3" customHeight="1">
      <c r="A1" s="526"/>
      <c r="B1" s="527"/>
      <c r="F1" s="528">
        <v>26373632</v>
      </c>
      <c r="G1" s="529"/>
      <c r="I1" s="529"/>
    </row>
    <row r="2" spans="1:12" s="17" customFormat="1" ht="14.25">
      <c r="A2" s="290"/>
      <c r="B2" s="90"/>
      <c r="E2" s="534" t="str">
        <f>"Код шаблона: " &amp; GetCode()</f>
        <v>Код шаблона: FAS.JKH.OPEN.INFO.PRICE.VO</v>
      </c>
      <c r="F2" s="607"/>
      <c r="G2" s="533"/>
      <c r="H2" s="533"/>
      <c r="I2" s="533"/>
      <c r="J2" s="533"/>
      <c r="K2" s="533"/>
      <c r="L2" s="533"/>
    </row>
    <row r="3" spans="1:12" ht="14.25">
      <c r="E3" s="535" t="str">
        <f>"Версия " &amp; GetVersion()</f>
        <v>Версия 1.0.1</v>
      </c>
      <c r="F3" s="607"/>
      <c r="G3" s="42"/>
      <c r="H3" s="42"/>
      <c r="I3" s="42"/>
      <c r="J3" s="42"/>
      <c r="K3" s="42"/>
      <c r="L3" s="386"/>
    </row>
    <row r="4" spans="1:12" s="513" customFormat="1" ht="6">
      <c r="A4" s="507"/>
      <c r="B4" s="508"/>
      <c r="C4" s="509"/>
      <c r="D4" s="510"/>
      <c r="E4" s="530"/>
      <c r="F4" s="531"/>
      <c r="G4" s="532"/>
      <c r="I4" s="514"/>
    </row>
    <row r="5" spans="1:12" ht="22.5">
      <c r="D5" s="23"/>
      <c r="E5" s="697" t="s">
        <v>681</v>
      </c>
      <c r="F5" s="698"/>
      <c r="G5" s="597"/>
      <c r="J5" s="440"/>
    </row>
    <row r="6" spans="1:12" s="513" customFormat="1" ht="6">
      <c r="A6" s="507"/>
      <c r="B6" s="508"/>
      <c r="C6" s="509"/>
      <c r="D6" s="510"/>
      <c r="E6" s="515"/>
      <c r="F6" s="516"/>
      <c r="G6" s="517"/>
      <c r="I6" s="514"/>
    </row>
    <row r="7" spans="1:12" ht="27">
      <c r="D7" s="23"/>
      <c r="E7" s="24" t="s">
        <v>55</v>
      </c>
      <c r="F7" s="467" t="s">
        <v>100</v>
      </c>
      <c r="G7" s="525"/>
    </row>
    <row r="8" spans="1:12" s="513" customFormat="1" ht="6">
      <c r="A8" s="507"/>
      <c r="B8" s="508"/>
      <c r="C8" s="509"/>
      <c r="D8" s="510"/>
      <c r="E8" s="511"/>
      <c r="F8" s="512"/>
      <c r="G8" s="510"/>
      <c r="I8" s="514"/>
    </row>
    <row r="9" spans="1:12" ht="27">
      <c r="D9" s="23"/>
      <c r="E9" s="24" t="s">
        <v>506</v>
      </c>
      <c r="F9" s="488" t="s">
        <v>88</v>
      </c>
      <c r="G9" s="524"/>
    </row>
    <row r="10" spans="1:12" s="513" customFormat="1" ht="6">
      <c r="A10" s="518"/>
      <c r="B10" s="508"/>
      <c r="C10" s="509"/>
      <c r="D10" s="519"/>
      <c r="E10" s="515"/>
      <c r="F10" s="520"/>
      <c r="G10" s="521"/>
      <c r="I10" s="514"/>
    </row>
    <row r="11" spans="1:12" ht="27">
      <c r="A11" s="293"/>
      <c r="D11" s="23"/>
      <c r="E11" s="81" t="s">
        <v>504</v>
      </c>
      <c r="F11" s="659" t="s">
        <v>1458</v>
      </c>
      <c r="G11" s="522"/>
    </row>
    <row r="12" spans="1:12" ht="27">
      <c r="D12" s="23"/>
      <c r="E12" s="81" t="s">
        <v>505</v>
      </c>
      <c r="F12" s="659" t="s">
        <v>1459</v>
      </c>
      <c r="G12" s="524"/>
    </row>
    <row r="13" spans="1:12" s="513" customFormat="1" ht="6">
      <c r="A13" s="518"/>
      <c r="B13" s="508"/>
      <c r="C13" s="509"/>
      <c r="D13" s="519"/>
      <c r="E13" s="515"/>
      <c r="F13" s="520"/>
      <c r="G13" s="521"/>
      <c r="I13" s="514"/>
    </row>
    <row r="14" spans="1:12" ht="27">
      <c r="D14" s="23"/>
      <c r="E14" s="81" t="s">
        <v>378</v>
      </c>
      <c r="F14" s="631" t="s">
        <v>45</v>
      </c>
      <c r="G14" s="524"/>
    </row>
    <row r="15" spans="1:12" ht="27" hidden="1">
      <c r="D15" s="23"/>
      <c r="E15" s="81" t="s">
        <v>302</v>
      </c>
      <c r="F15" s="637" t="s">
        <v>704</v>
      </c>
      <c r="G15" s="524"/>
    </row>
    <row r="16" spans="1:12" ht="27" hidden="1">
      <c r="B16" s="253"/>
      <c r="D16" s="23"/>
      <c r="E16" s="81" t="s">
        <v>689</v>
      </c>
      <c r="F16" s="637"/>
      <c r="G16" s="524"/>
      <c r="I16" s="18"/>
    </row>
    <row r="17" spans="1:9" ht="19.5">
      <c r="D17" s="23"/>
      <c r="E17" s="24"/>
      <c r="F17" s="634" t="s">
        <v>695</v>
      </c>
      <c r="G17" s="20"/>
    </row>
    <row r="18" spans="1:9" ht="27">
      <c r="D18" s="23"/>
      <c r="E18" s="81" t="s">
        <v>538</v>
      </c>
      <c r="F18" s="631" t="s">
        <v>2403</v>
      </c>
      <c r="G18" s="524"/>
    </row>
    <row r="19" spans="1:9" ht="27">
      <c r="D19" s="23"/>
      <c r="E19" s="81" t="s">
        <v>636</v>
      </c>
      <c r="F19" s="632" t="s">
        <v>2410</v>
      </c>
      <c r="G19" s="524"/>
    </row>
    <row r="20" spans="1:9" ht="27">
      <c r="D20" s="23"/>
      <c r="E20" s="81" t="s">
        <v>635</v>
      </c>
      <c r="F20" s="631" t="s">
        <v>2411</v>
      </c>
      <c r="G20" s="524"/>
    </row>
    <row r="21" spans="1:9" ht="27">
      <c r="D21" s="23"/>
      <c r="E21" s="81" t="s">
        <v>537</v>
      </c>
      <c r="F21" s="631" t="s">
        <v>2402</v>
      </c>
      <c r="G21" s="524"/>
    </row>
    <row r="22" spans="1:9" s="627" customFormat="1" ht="19.5" hidden="1">
      <c r="A22" s="630"/>
      <c r="B22" s="90"/>
      <c r="C22" s="625"/>
      <c r="D22" s="628"/>
      <c r="E22" s="629"/>
      <c r="F22" s="635" t="s">
        <v>696</v>
      </c>
      <c r="G22" s="626"/>
      <c r="I22" s="54"/>
    </row>
    <row r="23" spans="1:9" s="627" customFormat="1" ht="27" hidden="1">
      <c r="A23" s="630"/>
      <c r="B23" s="90"/>
      <c r="C23" s="625"/>
      <c r="D23" s="628"/>
      <c r="E23" s="636" t="s">
        <v>697</v>
      </c>
      <c r="F23" s="469"/>
      <c r="G23" s="633"/>
      <c r="I23" s="54"/>
    </row>
    <row r="24" spans="1:9" s="627" customFormat="1" ht="27" hidden="1">
      <c r="A24" s="630"/>
      <c r="B24" s="90"/>
      <c r="C24" s="625"/>
      <c r="D24" s="628"/>
      <c r="E24" s="636" t="s">
        <v>698</v>
      </c>
      <c r="F24" s="637"/>
      <c r="G24" s="633"/>
      <c r="I24" s="54"/>
    </row>
    <row r="25" spans="1:9" s="627" customFormat="1" ht="27" hidden="1">
      <c r="A25" s="630"/>
      <c r="B25" s="90"/>
      <c r="C25" s="625"/>
      <c r="D25" s="628"/>
      <c r="E25" s="636" t="s">
        <v>699</v>
      </c>
      <c r="F25" s="469"/>
      <c r="G25" s="633"/>
      <c r="I25" s="54"/>
    </row>
    <row r="26" spans="1:9" s="627" customFormat="1" ht="27" hidden="1">
      <c r="A26" s="630"/>
      <c r="B26" s="90"/>
      <c r="C26" s="625"/>
      <c r="D26" s="628"/>
      <c r="E26" s="636" t="s">
        <v>537</v>
      </c>
      <c r="F26" s="469"/>
      <c r="G26" s="633"/>
      <c r="I26" s="54"/>
    </row>
    <row r="27" spans="1:9" s="513" customFormat="1" ht="35.1" customHeight="1">
      <c r="A27" s="518"/>
      <c r="B27" s="508"/>
      <c r="C27" s="509"/>
      <c r="D27" s="519"/>
      <c r="E27" s="515"/>
      <c r="F27" s="520"/>
      <c r="G27" s="521"/>
      <c r="I27" s="514"/>
    </row>
    <row r="28" spans="1:9" ht="27">
      <c r="D28" s="23"/>
      <c r="E28" s="81" t="s">
        <v>173</v>
      </c>
      <c r="F28" s="488" t="s">
        <v>88</v>
      </c>
      <c r="G28" s="524"/>
    </row>
    <row r="29" spans="1:9" ht="27">
      <c r="C29" s="27"/>
      <c r="D29" s="28"/>
      <c r="E29" s="29" t="s">
        <v>82</v>
      </c>
      <c r="F29" s="468" t="s">
        <v>1992</v>
      </c>
      <c r="G29" s="523"/>
    </row>
    <row r="30" spans="1:9" ht="27" hidden="1">
      <c r="C30" s="27"/>
      <c r="D30" s="28"/>
      <c r="E30" s="51" t="s">
        <v>206</v>
      </c>
      <c r="F30" s="469"/>
      <c r="G30" s="523"/>
    </row>
    <row r="31" spans="1:9" ht="27">
      <c r="C31" s="27"/>
      <c r="D31" s="28"/>
      <c r="E31" s="29" t="s">
        <v>56</v>
      </c>
      <c r="F31" s="468" t="s">
        <v>1993</v>
      </c>
      <c r="G31" s="523"/>
    </row>
    <row r="32" spans="1:9" ht="27">
      <c r="C32" s="27"/>
      <c r="D32" s="28"/>
      <c r="E32" s="29" t="s">
        <v>57</v>
      </c>
      <c r="F32" s="468" t="s">
        <v>1499</v>
      </c>
      <c r="G32" s="523"/>
      <c r="H32" s="30"/>
    </row>
    <row r="33" spans="1:9" s="513" customFormat="1" ht="6">
      <c r="A33" s="518"/>
      <c r="B33" s="508"/>
      <c r="C33" s="509"/>
      <c r="D33" s="519"/>
      <c r="E33" s="515"/>
      <c r="F33" s="520"/>
      <c r="G33" s="521"/>
      <c r="I33" s="514"/>
    </row>
    <row r="34" spans="1:9" ht="27">
      <c r="A34" s="292"/>
      <c r="D34" s="25"/>
      <c r="E34" s="81" t="s">
        <v>246</v>
      </c>
      <c r="F34" s="470" t="s">
        <v>207</v>
      </c>
      <c r="G34" s="522"/>
    </row>
    <row r="35" spans="1:9" s="513" customFormat="1" ht="6">
      <c r="A35" s="507"/>
      <c r="B35" s="508"/>
      <c r="C35" s="509"/>
      <c r="D35" s="510"/>
      <c r="E35" s="511"/>
      <c r="F35" s="512"/>
      <c r="G35" s="510"/>
      <c r="I35" s="514"/>
    </row>
    <row r="36" spans="1:9" ht="27">
      <c r="B36" s="253"/>
      <c r="D36" s="23"/>
      <c r="E36" s="81" t="s">
        <v>682</v>
      </c>
      <c r="F36" s="488" t="s">
        <v>88</v>
      </c>
      <c r="G36" s="524"/>
      <c r="I36" s="18"/>
    </row>
    <row r="37" spans="1:9" s="513" customFormat="1" ht="6">
      <c r="A37" s="518"/>
      <c r="B37" s="508"/>
      <c r="C37" s="509"/>
      <c r="D37" s="519"/>
      <c r="E37" s="515"/>
      <c r="F37" s="520"/>
      <c r="G37" s="521"/>
      <c r="I37" s="514"/>
    </row>
    <row r="38" spans="1:9" ht="27">
      <c r="A38" s="294"/>
      <c r="B38" s="92"/>
      <c r="D38" s="32"/>
      <c r="E38" s="31" t="s">
        <v>583</v>
      </c>
      <c r="F38" s="33" t="s">
        <v>2404</v>
      </c>
      <c r="G38" s="522"/>
    </row>
    <row r="39" spans="1:9" ht="27">
      <c r="A39" s="294"/>
      <c r="B39" s="92"/>
      <c r="D39" s="32"/>
      <c r="E39" s="40" t="s">
        <v>584</v>
      </c>
      <c r="F39" s="33" t="s">
        <v>2405</v>
      </c>
      <c r="G39" s="522"/>
    </row>
    <row r="40" spans="1:9" ht="19.5">
      <c r="D40" s="23"/>
      <c r="E40" s="24"/>
      <c r="F40" s="610" t="s">
        <v>616</v>
      </c>
      <c r="G40" s="20"/>
    </row>
    <row r="41" spans="1:9" ht="27">
      <c r="A41" s="294"/>
      <c r="D41" s="20"/>
      <c r="E41" s="608" t="s">
        <v>90</v>
      </c>
      <c r="F41" s="672" t="s">
        <v>2406</v>
      </c>
      <c r="G41" s="522"/>
    </row>
    <row r="42" spans="1:9" ht="27">
      <c r="A42" s="294"/>
      <c r="B42" s="92"/>
      <c r="D42" s="32"/>
      <c r="E42" s="608" t="s">
        <v>91</v>
      </c>
      <c r="F42" s="672" t="s">
        <v>2407</v>
      </c>
      <c r="G42" s="522"/>
    </row>
    <row r="43" spans="1:9" ht="27">
      <c r="A43" s="294"/>
      <c r="B43" s="92"/>
      <c r="D43" s="32"/>
      <c r="E43" s="608" t="s">
        <v>617</v>
      </c>
      <c r="F43" s="672" t="s">
        <v>2408</v>
      </c>
      <c r="G43" s="522"/>
    </row>
    <row r="44" spans="1:9" ht="27">
      <c r="D44" s="23"/>
      <c r="E44" s="609" t="s">
        <v>618</v>
      </c>
      <c r="F44" s="672" t="s">
        <v>2409</v>
      </c>
      <c r="G44" s="524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699"/>
      <c r="F52" s="699"/>
      <c r="G52" s="699"/>
      <c r="H52" s="699"/>
      <c r="I52" s="699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TSH_REESTR_ORG">
    <tabColor indexed="47"/>
  </sheetPr>
  <dimension ref="A1:J275"/>
  <sheetViews>
    <sheetView showGridLines="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1452</v>
      </c>
      <c r="B1" s="4" t="s">
        <v>1460</v>
      </c>
      <c r="C1" s="4" t="s">
        <v>1461</v>
      </c>
      <c r="D1" s="4" t="s">
        <v>1462</v>
      </c>
      <c r="E1" s="4" t="s">
        <v>1463</v>
      </c>
      <c r="F1" s="4" t="s">
        <v>1464</v>
      </c>
      <c r="G1" s="4" t="s">
        <v>1465</v>
      </c>
      <c r="H1" s="4" t="s">
        <v>1466</v>
      </c>
      <c r="I1" s="4" t="s">
        <v>1467</v>
      </c>
    </row>
    <row r="2" spans="1:10">
      <c r="A2" s="4">
        <v>1</v>
      </c>
      <c r="B2" s="4" t="s">
        <v>1468</v>
      </c>
      <c r="C2" s="4" t="s">
        <v>100</v>
      </c>
      <c r="D2" s="4" t="s">
        <v>1469</v>
      </c>
      <c r="E2" s="4" t="s">
        <v>1470</v>
      </c>
      <c r="F2" s="4" t="s">
        <v>1471</v>
      </c>
      <c r="G2" s="4" t="s">
        <v>1472</v>
      </c>
      <c r="J2" s="4" t="s">
        <v>2376</v>
      </c>
    </row>
    <row r="3" spans="1:10">
      <c r="A3" s="4">
        <v>2</v>
      </c>
      <c r="B3" s="4" t="s">
        <v>1468</v>
      </c>
      <c r="C3" s="4" t="s">
        <v>100</v>
      </c>
      <c r="D3" s="4" t="s">
        <v>1473</v>
      </c>
      <c r="E3" s="4" t="s">
        <v>1474</v>
      </c>
      <c r="F3" s="4" t="s">
        <v>1475</v>
      </c>
      <c r="G3" s="4" t="s">
        <v>1476</v>
      </c>
      <c r="J3" s="4" t="s">
        <v>2376</v>
      </c>
    </row>
    <row r="4" spans="1:10">
      <c r="A4" s="4">
        <v>3</v>
      </c>
      <c r="B4" s="4" t="s">
        <v>1468</v>
      </c>
      <c r="C4" s="4" t="s">
        <v>100</v>
      </c>
      <c r="D4" s="4" t="s">
        <v>1477</v>
      </c>
      <c r="E4" s="4" t="s">
        <v>1478</v>
      </c>
      <c r="F4" s="4" t="s">
        <v>1479</v>
      </c>
      <c r="G4" s="4" t="s">
        <v>1476</v>
      </c>
      <c r="J4" s="4" t="s">
        <v>2376</v>
      </c>
    </row>
    <row r="5" spans="1:10">
      <c r="A5" s="4">
        <v>4</v>
      </c>
      <c r="B5" s="4" t="s">
        <v>1468</v>
      </c>
      <c r="C5" s="4" t="s">
        <v>100</v>
      </c>
      <c r="D5" s="4" t="s">
        <v>1480</v>
      </c>
      <c r="E5" s="4" t="s">
        <v>1481</v>
      </c>
      <c r="F5" s="4" t="s">
        <v>1482</v>
      </c>
      <c r="G5" s="4" t="s">
        <v>1483</v>
      </c>
      <c r="J5" s="4" t="s">
        <v>2376</v>
      </c>
    </row>
    <row r="6" spans="1:10">
      <c r="A6" s="4">
        <v>5</v>
      </c>
      <c r="B6" s="4" t="s">
        <v>1468</v>
      </c>
      <c r="C6" s="4" t="s">
        <v>100</v>
      </c>
      <c r="D6" s="4" t="s">
        <v>1484</v>
      </c>
      <c r="E6" s="4" t="s">
        <v>1485</v>
      </c>
      <c r="F6" s="4" t="s">
        <v>1486</v>
      </c>
      <c r="G6" s="4" t="s">
        <v>1487</v>
      </c>
      <c r="J6" s="4" t="s">
        <v>2376</v>
      </c>
    </row>
    <row r="7" spans="1:10">
      <c r="A7" s="4">
        <v>6</v>
      </c>
      <c r="B7" s="4" t="s">
        <v>1468</v>
      </c>
      <c r="C7" s="4" t="s">
        <v>100</v>
      </c>
      <c r="D7" s="4" t="s">
        <v>1488</v>
      </c>
      <c r="E7" s="4" t="s">
        <v>1489</v>
      </c>
      <c r="F7" s="4" t="s">
        <v>1490</v>
      </c>
      <c r="G7" s="4" t="s">
        <v>1491</v>
      </c>
      <c r="H7" s="4" t="s">
        <v>1492</v>
      </c>
      <c r="J7" s="4" t="s">
        <v>2376</v>
      </c>
    </row>
    <row r="8" spans="1:10">
      <c r="A8" s="4">
        <v>7</v>
      </c>
      <c r="B8" s="4" t="s">
        <v>1468</v>
      </c>
      <c r="C8" s="4" t="s">
        <v>100</v>
      </c>
      <c r="D8" s="4" t="s">
        <v>1493</v>
      </c>
      <c r="E8" s="4" t="s">
        <v>1494</v>
      </c>
      <c r="F8" s="4" t="s">
        <v>1495</v>
      </c>
      <c r="G8" s="4" t="s">
        <v>1483</v>
      </c>
      <c r="J8" s="4" t="s">
        <v>2376</v>
      </c>
    </row>
    <row r="9" spans="1:10">
      <c r="A9" s="4">
        <v>8</v>
      </c>
      <c r="B9" s="4" t="s">
        <v>1468</v>
      </c>
      <c r="C9" s="4" t="s">
        <v>100</v>
      </c>
      <c r="D9" s="4" t="s">
        <v>1496</v>
      </c>
      <c r="E9" s="4" t="s">
        <v>1497</v>
      </c>
      <c r="F9" s="4" t="s">
        <v>1498</v>
      </c>
      <c r="G9" s="4" t="s">
        <v>1499</v>
      </c>
      <c r="J9" s="4" t="s">
        <v>2376</v>
      </c>
    </row>
    <row r="10" spans="1:10">
      <c r="A10" s="4">
        <v>9</v>
      </c>
      <c r="B10" s="4" t="s">
        <v>1468</v>
      </c>
      <c r="C10" s="4" t="s">
        <v>100</v>
      </c>
      <c r="D10" s="4" t="s">
        <v>1500</v>
      </c>
      <c r="E10" s="4" t="s">
        <v>1501</v>
      </c>
      <c r="F10" s="4" t="s">
        <v>1502</v>
      </c>
      <c r="G10" s="4" t="s">
        <v>1499</v>
      </c>
      <c r="J10" s="4" t="s">
        <v>2376</v>
      </c>
    </row>
    <row r="11" spans="1:10">
      <c r="A11" s="4">
        <v>10</v>
      </c>
      <c r="B11" s="4" t="s">
        <v>1468</v>
      </c>
      <c r="C11" s="4" t="s">
        <v>100</v>
      </c>
      <c r="D11" s="4" t="s">
        <v>1503</v>
      </c>
      <c r="E11" s="4" t="s">
        <v>1504</v>
      </c>
      <c r="F11" s="4" t="s">
        <v>1505</v>
      </c>
      <c r="G11" s="4" t="s">
        <v>1476</v>
      </c>
      <c r="J11" s="4" t="s">
        <v>2376</v>
      </c>
    </row>
    <row r="12" spans="1:10">
      <c r="A12" s="4">
        <v>11</v>
      </c>
      <c r="B12" s="4" t="s">
        <v>1468</v>
      </c>
      <c r="C12" s="4" t="s">
        <v>100</v>
      </c>
      <c r="D12" s="4" t="s">
        <v>1506</v>
      </c>
      <c r="E12" s="4" t="s">
        <v>1507</v>
      </c>
      <c r="F12" s="4" t="s">
        <v>1508</v>
      </c>
      <c r="G12" s="4" t="s">
        <v>1509</v>
      </c>
      <c r="J12" s="4" t="s">
        <v>2376</v>
      </c>
    </row>
    <row r="13" spans="1:10">
      <c r="A13" s="4">
        <v>12</v>
      </c>
      <c r="B13" s="4" t="s">
        <v>1468</v>
      </c>
      <c r="C13" s="4" t="s">
        <v>100</v>
      </c>
      <c r="D13" s="4" t="s">
        <v>1510</v>
      </c>
      <c r="E13" s="4" t="s">
        <v>1511</v>
      </c>
      <c r="F13" s="4" t="s">
        <v>1512</v>
      </c>
      <c r="G13" s="4" t="s">
        <v>1499</v>
      </c>
      <c r="J13" s="4" t="s">
        <v>2376</v>
      </c>
    </row>
    <row r="14" spans="1:10">
      <c r="A14" s="4">
        <v>13</v>
      </c>
      <c r="B14" s="4" t="s">
        <v>1468</v>
      </c>
      <c r="C14" s="4" t="s">
        <v>100</v>
      </c>
      <c r="D14" s="4" t="s">
        <v>1513</v>
      </c>
      <c r="E14" s="4" t="s">
        <v>1514</v>
      </c>
      <c r="F14" s="4" t="s">
        <v>1515</v>
      </c>
      <c r="G14" s="4" t="s">
        <v>1476</v>
      </c>
      <c r="J14" s="4" t="s">
        <v>2376</v>
      </c>
    </row>
    <row r="15" spans="1:10">
      <c r="A15" s="4">
        <v>14</v>
      </c>
      <c r="B15" s="4" t="s">
        <v>1468</v>
      </c>
      <c r="C15" s="4" t="s">
        <v>100</v>
      </c>
      <c r="D15" s="4" t="s">
        <v>1516</v>
      </c>
      <c r="E15" s="4" t="s">
        <v>1517</v>
      </c>
      <c r="F15" s="4" t="s">
        <v>1518</v>
      </c>
      <c r="G15" s="4" t="s">
        <v>1519</v>
      </c>
      <c r="H15" s="4" t="s">
        <v>1520</v>
      </c>
      <c r="J15" s="4" t="s">
        <v>2376</v>
      </c>
    </row>
    <row r="16" spans="1:10">
      <c r="A16" s="4">
        <v>15</v>
      </c>
      <c r="B16" s="4" t="s">
        <v>1468</v>
      </c>
      <c r="C16" s="4" t="s">
        <v>100</v>
      </c>
      <c r="D16" s="4" t="s">
        <v>1521</v>
      </c>
      <c r="E16" s="4" t="s">
        <v>1522</v>
      </c>
      <c r="F16" s="4" t="s">
        <v>1523</v>
      </c>
      <c r="G16" s="4" t="s">
        <v>1524</v>
      </c>
      <c r="J16" s="4" t="s">
        <v>2376</v>
      </c>
    </row>
    <row r="17" spans="1:10">
      <c r="A17" s="4">
        <v>16</v>
      </c>
      <c r="B17" s="4" t="s">
        <v>1468</v>
      </c>
      <c r="C17" s="4" t="s">
        <v>100</v>
      </c>
      <c r="D17" s="4" t="s">
        <v>1525</v>
      </c>
      <c r="E17" s="4" t="s">
        <v>1526</v>
      </c>
      <c r="F17" s="4" t="s">
        <v>1527</v>
      </c>
      <c r="G17" s="4" t="s">
        <v>1528</v>
      </c>
      <c r="J17" s="4" t="s">
        <v>2376</v>
      </c>
    </row>
    <row r="18" spans="1:10">
      <c r="A18" s="4">
        <v>17</v>
      </c>
      <c r="B18" s="4" t="s">
        <v>1468</v>
      </c>
      <c r="C18" s="4" t="s">
        <v>100</v>
      </c>
      <c r="D18" s="4" t="s">
        <v>1529</v>
      </c>
      <c r="E18" s="4" t="s">
        <v>1530</v>
      </c>
      <c r="F18" s="4" t="s">
        <v>1527</v>
      </c>
      <c r="G18" s="4" t="s">
        <v>1531</v>
      </c>
      <c r="J18" s="4" t="s">
        <v>2376</v>
      </c>
    </row>
    <row r="19" spans="1:10">
      <c r="A19" s="4">
        <v>18</v>
      </c>
      <c r="B19" s="4" t="s">
        <v>1468</v>
      </c>
      <c r="C19" s="4" t="s">
        <v>100</v>
      </c>
      <c r="D19" s="4" t="s">
        <v>1532</v>
      </c>
      <c r="E19" s="4" t="s">
        <v>1533</v>
      </c>
      <c r="F19" s="4" t="s">
        <v>1534</v>
      </c>
      <c r="G19" s="4" t="s">
        <v>1535</v>
      </c>
      <c r="J19" s="4" t="s">
        <v>2376</v>
      </c>
    </row>
    <row r="20" spans="1:10">
      <c r="A20" s="4">
        <v>19</v>
      </c>
      <c r="B20" s="4" t="s">
        <v>1468</v>
      </c>
      <c r="C20" s="4" t="s">
        <v>100</v>
      </c>
      <c r="D20" s="4" t="s">
        <v>1536</v>
      </c>
      <c r="E20" s="4" t="s">
        <v>1537</v>
      </c>
      <c r="F20" s="4" t="s">
        <v>1538</v>
      </c>
      <c r="G20" s="4" t="s">
        <v>1539</v>
      </c>
      <c r="J20" s="4" t="s">
        <v>2376</v>
      </c>
    </row>
    <row r="21" spans="1:10">
      <c r="A21" s="4">
        <v>20</v>
      </c>
      <c r="B21" s="4" t="s">
        <v>1468</v>
      </c>
      <c r="C21" s="4" t="s">
        <v>100</v>
      </c>
      <c r="D21" s="4" t="s">
        <v>1540</v>
      </c>
      <c r="E21" s="4" t="s">
        <v>1541</v>
      </c>
      <c r="F21" s="4" t="s">
        <v>1542</v>
      </c>
      <c r="G21" s="4" t="s">
        <v>1487</v>
      </c>
      <c r="J21" s="4" t="s">
        <v>2376</v>
      </c>
    </row>
    <row r="22" spans="1:10">
      <c r="A22" s="4">
        <v>21</v>
      </c>
      <c r="B22" s="4" t="s">
        <v>1468</v>
      </c>
      <c r="C22" s="4" t="s">
        <v>100</v>
      </c>
      <c r="D22" s="4" t="s">
        <v>1543</v>
      </c>
      <c r="E22" s="4" t="s">
        <v>1544</v>
      </c>
      <c r="F22" s="4" t="s">
        <v>1545</v>
      </c>
      <c r="G22" s="4" t="s">
        <v>1546</v>
      </c>
      <c r="J22" s="4" t="s">
        <v>2376</v>
      </c>
    </row>
    <row r="23" spans="1:10">
      <c r="A23" s="4">
        <v>22</v>
      </c>
      <c r="B23" s="4" t="s">
        <v>1468</v>
      </c>
      <c r="C23" s="4" t="s">
        <v>100</v>
      </c>
      <c r="D23" s="4" t="s">
        <v>1547</v>
      </c>
      <c r="E23" s="4" t="s">
        <v>1548</v>
      </c>
      <c r="F23" s="4" t="s">
        <v>1549</v>
      </c>
      <c r="G23" s="4" t="s">
        <v>1509</v>
      </c>
      <c r="H23" s="4" t="s">
        <v>1550</v>
      </c>
      <c r="J23" s="4" t="s">
        <v>2376</v>
      </c>
    </row>
    <row r="24" spans="1:10">
      <c r="A24" s="4">
        <v>23</v>
      </c>
      <c r="B24" s="4" t="s">
        <v>1468</v>
      </c>
      <c r="C24" s="4" t="s">
        <v>100</v>
      </c>
      <c r="D24" s="4" t="s">
        <v>1551</v>
      </c>
      <c r="E24" s="4" t="s">
        <v>1552</v>
      </c>
      <c r="F24" s="4" t="s">
        <v>1553</v>
      </c>
      <c r="G24" s="4" t="s">
        <v>1554</v>
      </c>
      <c r="J24" s="4" t="s">
        <v>2376</v>
      </c>
    </row>
    <row r="25" spans="1:10">
      <c r="A25" s="4">
        <v>24</v>
      </c>
      <c r="B25" s="4" t="s">
        <v>1468</v>
      </c>
      <c r="C25" s="4" t="s">
        <v>100</v>
      </c>
      <c r="D25" s="4" t="s">
        <v>1555</v>
      </c>
      <c r="E25" s="4" t="s">
        <v>1556</v>
      </c>
      <c r="F25" s="4" t="s">
        <v>1557</v>
      </c>
      <c r="G25" s="4" t="s">
        <v>1558</v>
      </c>
      <c r="J25" s="4" t="s">
        <v>2376</v>
      </c>
    </row>
    <row r="26" spans="1:10">
      <c r="A26" s="4">
        <v>25</v>
      </c>
      <c r="B26" s="4" t="s">
        <v>1468</v>
      </c>
      <c r="C26" s="4" t="s">
        <v>100</v>
      </c>
      <c r="D26" s="4" t="s">
        <v>1559</v>
      </c>
      <c r="E26" s="4" t="s">
        <v>1560</v>
      </c>
      <c r="F26" s="4" t="s">
        <v>1561</v>
      </c>
      <c r="G26" s="4" t="s">
        <v>1562</v>
      </c>
      <c r="H26" s="4" t="s">
        <v>1563</v>
      </c>
      <c r="J26" s="4" t="s">
        <v>2376</v>
      </c>
    </row>
    <row r="27" spans="1:10">
      <c r="A27" s="4">
        <v>26</v>
      </c>
      <c r="B27" s="4" t="s">
        <v>1468</v>
      </c>
      <c r="C27" s="4" t="s">
        <v>100</v>
      </c>
      <c r="D27" s="4" t="s">
        <v>1564</v>
      </c>
      <c r="E27" s="4" t="s">
        <v>1565</v>
      </c>
      <c r="F27" s="4" t="s">
        <v>1566</v>
      </c>
      <c r="G27" s="4" t="s">
        <v>1567</v>
      </c>
      <c r="J27" s="4" t="s">
        <v>2376</v>
      </c>
    </row>
    <row r="28" spans="1:10">
      <c r="A28" s="4">
        <v>27</v>
      </c>
      <c r="B28" s="4" t="s">
        <v>1468</v>
      </c>
      <c r="C28" s="4" t="s">
        <v>100</v>
      </c>
      <c r="D28" s="4" t="s">
        <v>1568</v>
      </c>
      <c r="E28" s="4" t="s">
        <v>1569</v>
      </c>
      <c r="F28" s="4" t="s">
        <v>1570</v>
      </c>
      <c r="G28" s="4" t="s">
        <v>1571</v>
      </c>
      <c r="J28" s="4" t="s">
        <v>2376</v>
      </c>
    </row>
    <row r="29" spans="1:10">
      <c r="A29" s="4">
        <v>28</v>
      </c>
      <c r="B29" s="4" t="s">
        <v>1468</v>
      </c>
      <c r="C29" s="4" t="s">
        <v>100</v>
      </c>
      <c r="D29" s="4" t="s">
        <v>1572</v>
      </c>
      <c r="E29" s="4" t="s">
        <v>1573</v>
      </c>
      <c r="F29" s="4" t="s">
        <v>1574</v>
      </c>
      <c r="G29" s="4" t="s">
        <v>1575</v>
      </c>
      <c r="J29" s="4" t="s">
        <v>2376</v>
      </c>
    </row>
    <row r="30" spans="1:10">
      <c r="A30" s="4">
        <v>29</v>
      </c>
      <c r="B30" s="4" t="s">
        <v>1468</v>
      </c>
      <c r="C30" s="4" t="s">
        <v>100</v>
      </c>
      <c r="D30" s="4" t="s">
        <v>1576</v>
      </c>
      <c r="E30" s="4" t="s">
        <v>1577</v>
      </c>
      <c r="F30" s="4" t="s">
        <v>1578</v>
      </c>
      <c r="G30" s="4" t="s">
        <v>1579</v>
      </c>
      <c r="J30" s="4" t="s">
        <v>2376</v>
      </c>
    </row>
    <row r="31" spans="1:10">
      <c r="A31" s="4">
        <v>30</v>
      </c>
      <c r="B31" s="4" t="s">
        <v>1468</v>
      </c>
      <c r="C31" s="4" t="s">
        <v>100</v>
      </c>
      <c r="D31" s="4" t="s">
        <v>1580</v>
      </c>
      <c r="E31" s="4" t="s">
        <v>1581</v>
      </c>
      <c r="F31" s="4" t="s">
        <v>1582</v>
      </c>
      <c r="G31" s="4" t="s">
        <v>1583</v>
      </c>
      <c r="J31" s="4" t="s">
        <v>2376</v>
      </c>
    </row>
    <row r="32" spans="1:10">
      <c r="A32" s="4">
        <v>31</v>
      </c>
      <c r="B32" s="4" t="s">
        <v>1468</v>
      </c>
      <c r="C32" s="4" t="s">
        <v>100</v>
      </c>
      <c r="D32" s="4" t="s">
        <v>1584</v>
      </c>
      <c r="E32" s="4" t="s">
        <v>1585</v>
      </c>
      <c r="F32" s="4" t="s">
        <v>1586</v>
      </c>
      <c r="G32" s="4" t="s">
        <v>1476</v>
      </c>
      <c r="J32" s="4" t="s">
        <v>2376</v>
      </c>
    </row>
    <row r="33" spans="1:10">
      <c r="A33" s="4">
        <v>32</v>
      </c>
      <c r="B33" s="4" t="s">
        <v>1468</v>
      </c>
      <c r="C33" s="4" t="s">
        <v>100</v>
      </c>
      <c r="D33" s="4" t="s">
        <v>1587</v>
      </c>
      <c r="E33" s="4" t="s">
        <v>1588</v>
      </c>
      <c r="F33" s="4" t="s">
        <v>1589</v>
      </c>
      <c r="G33" s="4" t="s">
        <v>1590</v>
      </c>
      <c r="J33" s="4" t="s">
        <v>2376</v>
      </c>
    </row>
    <row r="34" spans="1:10">
      <c r="A34" s="4">
        <v>33</v>
      </c>
      <c r="B34" s="4" t="s">
        <v>1468</v>
      </c>
      <c r="C34" s="4" t="s">
        <v>100</v>
      </c>
      <c r="D34" s="4" t="s">
        <v>1591</v>
      </c>
      <c r="E34" s="4" t="s">
        <v>1592</v>
      </c>
      <c r="F34" s="4" t="s">
        <v>1593</v>
      </c>
      <c r="G34" s="4" t="s">
        <v>1594</v>
      </c>
      <c r="J34" s="4" t="s">
        <v>2376</v>
      </c>
    </row>
    <row r="35" spans="1:10">
      <c r="A35" s="4">
        <v>34</v>
      </c>
      <c r="B35" s="4" t="s">
        <v>1468</v>
      </c>
      <c r="C35" s="4" t="s">
        <v>100</v>
      </c>
      <c r="D35" s="4" t="s">
        <v>1595</v>
      </c>
      <c r="E35" s="4" t="s">
        <v>1596</v>
      </c>
      <c r="F35" s="4" t="s">
        <v>1597</v>
      </c>
      <c r="G35" s="4" t="s">
        <v>1598</v>
      </c>
      <c r="J35" s="4" t="s">
        <v>2376</v>
      </c>
    </row>
    <row r="36" spans="1:10">
      <c r="A36" s="4">
        <v>35</v>
      </c>
      <c r="B36" s="4" t="s">
        <v>1468</v>
      </c>
      <c r="C36" s="4" t="s">
        <v>100</v>
      </c>
      <c r="D36" s="4" t="s">
        <v>1599</v>
      </c>
      <c r="E36" s="4" t="s">
        <v>1600</v>
      </c>
      <c r="F36" s="4" t="s">
        <v>1601</v>
      </c>
      <c r="G36" s="4" t="s">
        <v>1562</v>
      </c>
      <c r="J36" s="4" t="s">
        <v>2376</v>
      </c>
    </row>
    <row r="37" spans="1:10">
      <c r="A37" s="4">
        <v>36</v>
      </c>
      <c r="B37" s="4" t="s">
        <v>1468</v>
      </c>
      <c r="C37" s="4" t="s">
        <v>100</v>
      </c>
      <c r="D37" s="4" t="s">
        <v>1602</v>
      </c>
      <c r="E37" s="4" t="s">
        <v>1603</v>
      </c>
      <c r="F37" s="4" t="s">
        <v>1604</v>
      </c>
      <c r="G37" s="4" t="s">
        <v>1605</v>
      </c>
      <c r="J37" s="4" t="s">
        <v>2376</v>
      </c>
    </row>
    <row r="38" spans="1:10">
      <c r="A38" s="4">
        <v>37</v>
      </c>
      <c r="B38" s="4" t="s">
        <v>1468</v>
      </c>
      <c r="C38" s="4" t="s">
        <v>100</v>
      </c>
      <c r="D38" s="4" t="s">
        <v>1606</v>
      </c>
      <c r="E38" s="4" t="s">
        <v>1607</v>
      </c>
      <c r="F38" s="4" t="s">
        <v>1608</v>
      </c>
      <c r="G38" s="4" t="s">
        <v>1509</v>
      </c>
      <c r="J38" s="4" t="s">
        <v>2376</v>
      </c>
    </row>
    <row r="39" spans="1:10">
      <c r="A39" s="4">
        <v>38</v>
      </c>
      <c r="B39" s="4" t="s">
        <v>1468</v>
      </c>
      <c r="C39" s="4" t="s">
        <v>100</v>
      </c>
      <c r="D39" s="4" t="s">
        <v>1609</v>
      </c>
      <c r="E39" s="4" t="s">
        <v>1610</v>
      </c>
      <c r="F39" s="4" t="s">
        <v>1611</v>
      </c>
      <c r="G39" s="4" t="s">
        <v>1612</v>
      </c>
      <c r="J39" s="4" t="s">
        <v>2376</v>
      </c>
    </row>
    <row r="40" spans="1:10">
      <c r="A40" s="4">
        <v>39</v>
      </c>
      <c r="B40" s="4" t="s">
        <v>1468</v>
      </c>
      <c r="C40" s="4" t="s">
        <v>100</v>
      </c>
      <c r="D40" s="4" t="s">
        <v>1613</v>
      </c>
      <c r="E40" s="4" t="s">
        <v>1614</v>
      </c>
      <c r="F40" s="4" t="s">
        <v>1615</v>
      </c>
      <c r="G40" s="4" t="s">
        <v>1616</v>
      </c>
      <c r="J40" s="4" t="s">
        <v>2376</v>
      </c>
    </row>
    <row r="41" spans="1:10">
      <c r="A41" s="4">
        <v>40</v>
      </c>
      <c r="B41" s="4" t="s">
        <v>1468</v>
      </c>
      <c r="C41" s="4" t="s">
        <v>100</v>
      </c>
      <c r="D41" s="4" t="s">
        <v>1617</v>
      </c>
      <c r="E41" s="4" t="s">
        <v>1618</v>
      </c>
      <c r="F41" s="4" t="s">
        <v>1619</v>
      </c>
      <c r="G41" s="4" t="s">
        <v>1499</v>
      </c>
      <c r="J41" s="4" t="s">
        <v>2376</v>
      </c>
    </row>
    <row r="42" spans="1:10">
      <c r="A42" s="4">
        <v>41</v>
      </c>
      <c r="B42" s="4" t="s">
        <v>1468</v>
      </c>
      <c r="C42" s="4" t="s">
        <v>100</v>
      </c>
      <c r="D42" s="4" t="s">
        <v>1620</v>
      </c>
      <c r="E42" s="4" t="s">
        <v>1621</v>
      </c>
      <c r="F42" s="4" t="s">
        <v>1622</v>
      </c>
      <c r="G42" s="4" t="s">
        <v>1623</v>
      </c>
      <c r="J42" s="4" t="s">
        <v>2376</v>
      </c>
    </row>
    <row r="43" spans="1:10">
      <c r="A43" s="4">
        <v>42</v>
      </c>
      <c r="B43" s="4" t="s">
        <v>1468</v>
      </c>
      <c r="C43" s="4" t="s">
        <v>100</v>
      </c>
      <c r="D43" s="4" t="s">
        <v>1624</v>
      </c>
      <c r="E43" s="4" t="s">
        <v>1625</v>
      </c>
      <c r="F43" s="4" t="s">
        <v>1626</v>
      </c>
      <c r="G43" s="4" t="s">
        <v>1558</v>
      </c>
      <c r="J43" s="4" t="s">
        <v>2376</v>
      </c>
    </row>
    <row r="44" spans="1:10">
      <c r="A44" s="4">
        <v>43</v>
      </c>
      <c r="B44" s="4" t="s">
        <v>1468</v>
      </c>
      <c r="C44" s="4" t="s">
        <v>100</v>
      </c>
      <c r="D44" s="4" t="s">
        <v>1627</v>
      </c>
      <c r="E44" s="4" t="s">
        <v>1628</v>
      </c>
      <c r="F44" s="4" t="s">
        <v>1629</v>
      </c>
      <c r="G44" s="4" t="s">
        <v>1630</v>
      </c>
      <c r="J44" s="4" t="s">
        <v>2376</v>
      </c>
    </row>
    <row r="45" spans="1:10">
      <c r="A45" s="4">
        <v>44</v>
      </c>
      <c r="B45" s="4" t="s">
        <v>1468</v>
      </c>
      <c r="C45" s="4" t="s">
        <v>100</v>
      </c>
      <c r="D45" s="4" t="s">
        <v>1631</v>
      </c>
      <c r="E45" s="4" t="s">
        <v>1632</v>
      </c>
      <c r="F45" s="4" t="s">
        <v>1633</v>
      </c>
      <c r="G45" s="4" t="s">
        <v>1558</v>
      </c>
      <c r="J45" s="4" t="s">
        <v>2376</v>
      </c>
    </row>
    <row r="46" spans="1:10">
      <c r="A46" s="4">
        <v>45</v>
      </c>
      <c r="B46" s="4" t="s">
        <v>1468</v>
      </c>
      <c r="C46" s="4" t="s">
        <v>100</v>
      </c>
      <c r="D46" s="4" t="s">
        <v>1634</v>
      </c>
      <c r="E46" s="4" t="s">
        <v>1635</v>
      </c>
      <c r="F46" s="4" t="s">
        <v>1636</v>
      </c>
      <c r="G46" s="4" t="s">
        <v>1562</v>
      </c>
      <c r="J46" s="4" t="s">
        <v>2376</v>
      </c>
    </row>
    <row r="47" spans="1:10">
      <c r="A47" s="4">
        <v>46</v>
      </c>
      <c r="B47" s="4" t="s">
        <v>1468</v>
      </c>
      <c r="C47" s="4" t="s">
        <v>100</v>
      </c>
      <c r="D47" s="4" t="s">
        <v>1637</v>
      </c>
      <c r="E47" s="4" t="s">
        <v>1638</v>
      </c>
      <c r="F47" s="4" t="s">
        <v>1639</v>
      </c>
      <c r="G47" s="4" t="s">
        <v>1640</v>
      </c>
      <c r="J47" s="4" t="s">
        <v>2376</v>
      </c>
    </row>
    <row r="48" spans="1:10">
      <c r="A48" s="4">
        <v>47</v>
      </c>
      <c r="B48" s="4" t="s">
        <v>1468</v>
      </c>
      <c r="C48" s="4" t="s">
        <v>100</v>
      </c>
      <c r="D48" s="4" t="s">
        <v>1641</v>
      </c>
      <c r="E48" s="4" t="s">
        <v>1642</v>
      </c>
      <c r="F48" s="4" t="s">
        <v>1643</v>
      </c>
      <c r="G48" s="4" t="s">
        <v>1644</v>
      </c>
      <c r="J48" s="4" t="s">
        <v>2376</v>
      </c>
    </row>
    <row r="49" spans="1:10">
      <c r="A49" s="4">
        <v>48</v>
      </c>
      <c r="B49" s="4" t="s">
        <v>1468</v>
      </c>
      <c r="C49" s="4" t="s">
        <v>100</v>
      </c>
      <c r="D49" s="4" t="s">
        <v>1645</v>
      </c>
      <c r="E49" s="4" t="s">
        <v>1646</v>
      </c>
      <c r="F49" s="4" t="s">
        <v>1647</v>
      </c>
      <c r="G49" s="4" t="s">
        <v>1567</v>
      </c>
      <c r="J49" s="4" t="s">
        <v>2376</v>
      </c>
    </row>
    <row r="50" spans="1:10">
      <c r="A50" s="4">
        <v>49</v>
      </c>
      <c r="B50" s="4" t="s">
        <v>1468</v>
      </c>
      <c r="C50" s="4" t="s">
        <v>100</v>
      </c>
      <c r="D50" s="4" t="s">
        <v>1648</v>
      </c>
      <c r="E50" s="4" t="s">
        <v>1649</v>
      </c>
      <c r="F50" s="4" t="s">
        <v>1650</v>
      </c>
      <c r="G50" s="4" t="s">
        <v>1567</v>
      </c>
      <c r="J50" s="4" t="s">
        <v>2376</v>
      </c>
    </row>
    <row r="51" spans="1:10">
      <c r="A51" s="4">
        <v>50</v>
      </c>
      <c r="B51" s="4" t="s">
        <v>1468</v>
      </c>
      <c r="C51" s="4" t="s">
        <v>100</v>
      </c>
      <c r="D51" s="4" t="s">
        <v>1651</v>
      </c>
      <c r="E51" s="4" t="s">
        <v>1652</v>
      </c>
      <c r="F51" s="4" t="s">
        <v>1653</v>
      </c>
      <c r="G51" s="4" t="s">
        <v>1654</v>
      </c>
      <c r="J51" s="4" t="s">
        <v>2376</v>
      </c>
    </row>
    <row r="52" spans="1:10">
      <c r="A52" s="4">
        <v>51</v>
      </c>
      <c r="B52" s="4" t="s">
        <v>1468</v>
      </c>
      <c r="C52" s="4" t="s">
        <v>100</v>
      </c>
      <c r="D52" s="4" t="s">
        <v>1655</v>
      </c>
      <c r="E52" s="4" t="s">
        <v>1656</v>
      </c>
      <c r="F52" s="4" t="s">
        <v>1657</v>
      </c>
      <c r="G52" s="4" t="s">
        <v>1658</v>
      </c>
      <c r="J52" s="4" t="s">
        <v>2376</v>
      </c>
    </row>
    <row r="53" spans="1:10">
      <c r="A53" s="4">
        <v>52</v>
      </c>
      <c r="B53" s="4" t="s">
        <v>1468</v>
      </c>
      <c r="C53" s="4" t="s">
        <v>100</v>
      </c>
      <c r="D53" s="4" t="s">
        <v>1659</v>
      </c>
      <c r="E53" s="4" t="s">
        <v>1660</v>
      </c>
      <c r="F53" s="4" t="s">
        <v>1661</v>
      </c>
      <c r="G53" s="4" t="s">
        <v>1658</v>
      </c>
      <c r="J53" s="4" t="s">
        <v>2376</v>
      </c>
    </row>
    <row r="54" spans="1:10">
      <c r="A54" s="4">
        <v>53</v>
      </c>
      <c r="B54" s="4" t="s">
        <v>1468</v>
      </c>
      <c r="C54" s="4" t="s">
        <v>100</v>
      </c>
      <c r="D54" s="4" t="s">
        <v>1662</v>
      </c>
      <c r="E54" s="4" t="s">
        <v>1663</v>
      </c>
      <c r="F54" s="4" t="s">
        <v>1664</v>
      </c>
      <c r="G54" s="4" t="s">
        <v>1524</v>
      </c>
      <c r="J54" s="4" t="s">
        <v>2376</v>
      </c>
    </row>
    <row r="55" spans="1:10">
      <c r="A55" s="4">
        <v>54</v>
      </c>
      <c r="B55" s="4" t="s">
        <v>1468</v>
      </c>
      <c r="C55" s="4" t="s">
        <v>100</v>
      </c>
      <c r="D55" s="4" t="s">
        <v>1665</v>
      </c>
      <c r="E55" s="4" t="s">
        <v>1666</v>
      </c>
      <c r="F55" s="4" t="s">
        <v>1667</v>
      </c>
      <c r="G55" s="4" t="s">
        <v>1654</v>
      </c>
      <c r="J55" s="4" t="s">
        <v>2376</v>
      </c>
    </row>
    <row r="56" spans="1:10">
      <c r="A56" s="4">
        <v>55</v>
      </c>
      <c r="B56" s="4" t="s">
        <v>1468</v>
      </c>
      <c r="C56" s="4" t="s">
        <v>100</v>
      </c>
      <c r="D56" s="4" t="s">
        <v>1668</v>
      </c>
      <c r="E56" s="4" t="s">
        <v>1669</v>
      </c>
      <c r="F56" s="4" t="s">
        <v>1670</v>
      </c>
      <c r="G56" s="4" t="s">
        <v>1476</v>
      </c>
      <c r="J56" s="4" t="s">
        <v>2376</v>
      </c>
    </row>
    <row r="57" spans="1:10">
      <c r="A57" s="4">
        <v>56</v>
      </c>
      <c r="B57" s="4" t="s">
        <v>1468</v>
      </c>
      <c r="C57" s="4" t="s">
        <v>100</v>
      </c>
      <c r="D57" s="4" t="s">
        <v>1671</v>
      </c>
      <c r="E57" s="4" t="s">
        <v>1672</v>
      </c>
      <c r="F57" s="4" t="s">
        <v>1673</v>
      </c>
      <c r="G57" s="4" t="s">
        <v>1524</v>
      </c>
      <c r="J57" s="4" t="s">
        <v>2376</v>
      </c>
    </row>
    <row r="58" spans="1:10">
      <c r="A58" s="4">
        <v>57</v>
      </c>
      <c r="B58" s="4" t="s">
        <v>1468</v>
      </c>
      <c r="C58" s="4" t="s">
        <v>100</v>
      </c>
      <c r="D58" s="4" t="s">
        <v>1674</v>
      </c>
      <c r="E58" s="4" t="s">
        <v>1675</v>
      </c>
      <c r="F58" s="4" t="s">
        <v>1676</v>
      </c>
      <c r="G58" s="4" t="s">
        <v>1677</v>
      </c>
      <c r="J58" s="4" t="s">
        <v>2376</v>
      </c>
    </row>
    <row r="59" spans="1:10">
      <c r="A59" s="4">
        <v>58</v>
      </c>
      <c r="B59" s="4" t="s">
        <v>1468</v>
      </c>
      <c r="C59" s="4" t="s">
        <v>100</v>
      </c>
      <c r="D59" s="4" t="s">
        <v>1678</v>
      </c>
      <c r="E59" s="4" t="s">
        <v>1679</v>
      </c>
      <c r="F59" s="4" t="s">
        <v>1680</v>
      </c>
      <c r="G59" s="4" t="s">
        <v>1654</v>
      </c>
      <c r="J59" s="4" t="s">
        <v>2376</v>
      </c>
    </row>
    <row r="60" spans="1:10">
      <c r="A60" s="4">
        <v>59</v>
      </c>
      <c r="B60" s="4" t="s">
        <v>1468</v>
      </c>
      <c r="C60" s="4" t="s">
        <v>100</v>
      </c>
      <c r="D60" s="4" t="s">
        <v>1681</v>
      </c>
      <c r="E60" s="4" t="s">
        <v>1682</v>
      </c>
      <c r="F60" s="4" t="s">
        <v>1683</v>
      </c>
      <c r="G60" s="4" t="s">
        <v>1684</v>
      </c>
      <c r="J60" s="4" t="s">
        <v>2376</v>
      </c>
    </row>
    <row r="61" spans="1:10">
      <c r="A61" s="4">
        <v>60</v>
      </c>
      <c r="B61" s="4" t="s">
        <v>1468</v>
      </c>
      <c r="C61" s="4" t="s">
        <v>100</v>
      </c>
      <c r="D61" s="4" t="s">
        <v>1685</v>
      </c>
      <c r="E61" s="4" t="s">
        <v>1686</v>
      </c>
      <c r="F61" s="4" t="s">
        <v>1687</v>
      </c>
      <c r="G61" s="4" t="s">
        <v>1519</v>
      </c>
      <c r="J61" s="4" t="s">
        <v>2376</v>
      </c>
    </row>
    <row r="62" spans="1:10">
      <c r="A62" s="4">
        <v>61</v>
      </c>
      <c r="B62" s="4" t="s">
        <v>1468</v>
      </c>
      <c r="C62" s="4" t="s">
        <v>100</v>
      </c>
      <c r="D62" s="4" t="s">
        <v>1688</v>
      </c>
      <c r="E62" s="4" t="s">
        <v>1689</v>
      </c>
      <c r="F62" s="4" t="s">
        <v>1690</v>
      </c>
      <c r="G62" s="4" t="s">
        <v>1535</v>
      </c>
      <c r="J62" s="4" t="s">
        <v>2376</v>
      </c>
    </row>
    <row r="63" spans="1:10">
      <c r="A63" s="4">
        <v>62</v>
      </c>
      <c r="B63" s="4" t="s">
        <v>1468</v>
      </c>
      <c r="C63" s="4" t="s">
        <v>100</v>
      </c>
      <c r="D63" s="4" t="s">
        <v>1691</v>
      </c>
      <c r="E63" s="4" t="s">
        <v>1692</v>
      </c>
      <c r="F63" s="4" t="s">
        <v>1693</v>
      </c>
      <c r="G63" s="4" t="s">
        <v>1539</v>
      </c>
      <c r="J63" s="4" t="s">
        <v>2376</v>
      </c>
    </row>
    <row r="64" spans="1:10">
      <c r="A64" s="4">
        <v>63</v>
      </c>
      <c r="B64" s="4" t="s">
        <v>1468</v>
      </c>
      <c r="C64" s="4" t="s">
        <v>100</v>
      </c>
      <c r="D64" s="4" t="s">
        <v>1694</v>
      </c>
      <c r="E64" s="4" t="s">
        <v>1695</v>
      </c>
      <c r="F64" s="4" t="s">
        <v>1696</v>
      </c>
      <c r="G64" s="4" t="s">
        <v>1554</v>
      </c>
      <c r="J64" s="4" t="s">
        <v>2376</v>
      </c>
    </row>
    <row r="65" spans="1:10">
      <c r="A65" s="4">
        <v>64</v>
      </c>
      <c r="B65" s="4" t="s">
        <v>1468</v>
      </c>
      <c r="C65" s="4" t="s">
        <v>100</v>
      </c>
      <c r="D65" s="4" t="s">
        <v>1697</v>
      </c>
      <c r="E65" s="4" t="s">
        <v>1695</v>
      </c>
      <c r="F65" s="4" t="s">
        <v>1698</v>
      </c>
      <c r="G65" s="4" t="s">
        <v>1699</v>
      </c>
      <c r="J65" s="4" t="s">
        <v>2376</v>
      </c>
    </row>
    <row r="66" spans="1:10">
      <c r="A66" s="4">
        <v>65</v>
      </c>
      <c r="B66" s="4" t="s">
        <v>1468</v>
      </c>
      <c r="C66" s="4" t="s">
        <v>100</v>
      </c>
      <c r="D66" s="4" t="s">
        <v>1700</v>
      </c>
      <c r="E66" s="4" t="s">
        <v>1701</v>
      </c>
      <c r="F66" s="4" t="s">
        <v>1702</v>
      </c>
      <c r="G66" s="4" t="s">
        <v>1703</v>
      </c>
      <c r="J66" s="4" t="s">
        <v>2376</v>
      </c>
    </row>
    <row r="67" spans="1:10">
      <c r="A67" s="4">
        <v>66</v>
      </c>
      <c r="B67" s="4" t="s">
        <v>1468</v>
      </c>
      <c r="C67" s="4" t="s">
        <v>100</v>
      </c>
      <c r="D67" s="4" t="s">
        <v>1704</v>
      </c>
      <c r="E67" s="4" t="s">
        <v>1705</v>
      </c>
      <c r="F67" s="4" t="s">
        <v>1706</v>
      </c>
      <c r="G67" s="4" t="s">
        <v>1575</v>
      </c>
      <c r="J67" s="4" t="s">
        <v>2376</v>
      </c>
    </row>
    <row r="68" spans="1:10">
      <c r="A68" s="4">
        <v>67</v>
      </c>
      <c r="B68" s="4" t="s">
        <v>1468</v>
      </c>
      <c r="C68" s="4" t="s">
        <v>100</v>
      </c>
      <c r="D68" s="4" t="s">
        <v>1707</v>
      </c>
      <c r="E68" s="4" t="s">
        <v>1708</v>
      </c>
      <c r="F68" s="4" t="s">
        <v>1709</v>
      </c>
      <c r="G68" s="4" t="s">
        <v>1710</v>
      </c>
      <c r="J68" s="4" t="s">
        <v>2376</v>
      </c>
    </row>
    <row r="69" spans="1:10">
      <c r="A69" s="4">
        <v>68</v>
      </c>
      <c r="B69" s="4" t="s">
        <v>1468</v>
      </c>
      <c r="C69" s="4" t="s">
        <v>100</v>
      </c>
      <c r="D69" s="4" t="s">
        <v>1711</v>
      </c>
      <c r="E69" s="4" t="s">
        <v>1712</v>
      </c>
      <c r="F69" s="4" t="s">
        <v>1713</v>
      </c>
      <c r="G69" s="4" t="s">
        <v>1558</v>
      </c>
      <c r="J69" s="4" t="s">
        <v>2376</v>
      </c>
    </row>
    <row r="70" spans="1:10">
      <c r="A70" s="4">
        <v>69</v>
      </c>
      <c r="B70" s="4" t="s">
        <v>1468</v>
      </c>
      <c r="C70" s="4" t="s">
        <v>100</v>
      </c>
      <c r="D70" s="4" t="s">
        <v>1714</v>
      </c>
      <c r="E70" s="4" t="s">
        <v>1715</v>
      </c>
      <c r="F70" s="4" t="s">
        <v>1716</v>
      </c>
      <c r="G70" s="4" t="s">
        <v>1539</v>
      </c>
      <c r="J70" s="4" t="s">
        <v>2376</v>
      </c>
    </row>
    <row r="71" spans="1:10">
      <c r="A71" s="4">
        <v>70</v>
      </c>
      <c r="B71" s="4" t="s">
        <v>1468</v>
      </c>
      <c r="C71" s="4" t="s">
        <v>100</v>
      </c>
      <c r="D71" s="4" t="s">
        <v>1717</v>
      </c>
      <c r="E71" s="4" t="s">
        <v>1718</v>
      </c>
      <c r="F71" s="4" t="s">
        <v>1719</v>
      </c>
      <c r="G71" s="4" t="s">
        <v>1710</v>
      </c>
      <c r="J71" s="4" t="s">
        <v>2376</v>
      </c>
    </row>
    <row r="72" spans="1:10">
      <c r="A72" s="4">
        <v>71</v>
      </c>
      <c r="B72" s="4" t="s">
        <v>1468</v>
      </c>
      <c r="C72" s="4" t="s">
        <v>100</v>
      </c>
      <c r="D72" s="4" t="s">
        <v>1720</v>
      </c>
      <c r="E72" s="4" t="s">
        <v>1718</v>
      </c>
      <c r="F72" s="4" t="s">
        <v>1721</v>
      </c>
      <c r="G72" s="4" t="s">
        <v>1722</v>
      </c>
      <c r="J72" s="4" t="s">
        <v>2376</v>
      </c>
    </row>
    <row r="73" spans="1:10">
      <c r="A73" s="4">
        <v>72</v>
      </c>
      <c r="B73" s="4" t="s">
        <v>1468</v>
      </c>
      <c r="C73" s="4" t="s">
        <v>100</v>
      </c>
      <c r="D73" s="4" t="s">
        <v>1723</v>
      </c>
      <c r="E73" s="4" t="s">
        <v>1724</v>
      </c>
      <c r="F73" s="4" t="s">
        <v>1725</v>
      </c>
      <c r="G73" s="4" t="s">
        <v>1699</v>
      </c>
      <c r="J73" s="4" t="s">
        <v>2376</v>
      </c>
    </row>
    <row r="74" spans="1:10">
      <c r="A74" s="4">
        <v>73</v>
      </c>
      <c r="B74" s="4" t="s">
        <v>1468</v>
      </c>
      <c r="C74" s="4" t="s">
        <v>100</v>
      </c>
      <c r="D74" s="4" t="s">
        <v>1726</v>
      </c>
      <c r="E74" s="4" t="s">
        <v>1727</v>
      </c>
      <c r="F74" s="4" t="s">
        <v>1728</v>
      </c>
      <c r="G74" s="4" t="s">
        <v>1579</v>
      </c>
      <c r="J74" s="4" t="s">
        <v>2376</v>
      </c>
    </row>
    <row r="75" spans="1:10">
      <c r="A75" s="4">
        <v>74</v>
      </c>
      <c r="B75" s="4" t="s">
        <v>1468</v>
      </c>
      <c r="C75" s="4" t="s">
        <v>100</v>
      </c>
      <c r="D75" s="4" t="s">
        <v>1729</v>
      </c>
      <c r="E75" s="4" t="s">
        <v>1730</v>
      </c>
      <c r="F75" s="4" t="s">
        <v>1731</v>
      </c>
      <c r="G75" s="4" t="s">
        <v>1535</v>
      </c>
      <c r="H75" s="4" t="s">
        <v>1732</v>
      </c>
      <c r="J75" s="4" t="s">
        <v>2376</v>
      </c>
    </row>
    <row r="76" spans="1:10">
      <c r="A76" s="4">
        <v>75</v>
      </c>
      <c r="B76" s="4" t="s">
        <v>1468</v>
      </c>
      <c r="C76" s="4" t="s">
        <v>100</v>
      </c>
      <c r="D76" s="4" t="s">
        <v>1733</v>
      </c>
      <c r="E76" s="4" t="s">
        <v>1734</v>
      </c>
      <c r="F76" s="4" t="s">
        <v>1735</v>
      </c>
      <c r="G76" s="4" t="s">
        <v>1736</v>
      </c>
      <c r="J76" s="4" t="s">
        <v>2376</v>
      </c>
    </row>
    <row r="77" spans="1:10">
      <c r="A77" s="4">
        <v>76</v>
      </c>
      <c r="B77" s="4" t="s">
        <v>1468</v>
      </c>
      <c r="C77" s="4" t="s">
        <v>100</v>
      </c>
      <c r="D77" s="4" t="s">
        <v>1737</v>
      </c>
      <c r="E77" s="4" t="s">
        <v>1738</v>
      </c>
      <c r="F77" s="4" t="s">
        <v>1739</v>
      </c>
      <c r="G77" s="4" t="s">
        <v>1722</v>
      </c>
      <c r="J77" s="4" t="s">
        <v>2376</v>
      </c>
    </row>
    <row r="78" spans="1:10">
      <c r="A78" s="4">
        <v>77</v>
      </c>
      <c r="B78" s="4" t="s">
        <v>1468</v>
      </c>
      <c r="C78" s="4" t="s">
        <v>100</v>
      </c>
      <c r="D78" s="4" t="s">
        <v>1740</v>
      </c>
      <c r="E78" s="4" t="s">
        <v>1741</v>
      </c>
      <c r="F78" s="4" t="s">
        <v>1742</v>
      </c>
      <c r="G78" s="4" t="s">
        <v>1743</v>
      </c>
      <c r="J78" s="4" t="s">
        <v>2376</v>
      </c>
    </row>
    <row r="79" spans="1:10">
      <c r="A79" s="4">
        <v>78</v>
      </c>
      <c r="B79" s="4" t="s">
        <v>1468</v>
      </c>
      <c r="C79" s="4" t="s">
        <v>100</v>
      </c>
      <c r="D79" s="4" t="s">
        <v>1744</v>
      </c>
      <c r="E79" s="4" t="s">
        <v>1745</v>
      </c>
      <c r="F79" s="4" t="s">
        <v>1746</v>
      </c>
      <c r="G79" s="4" t="s">
        <v>1539</v>
      </c>
      <c r="J79" s="4" t="s">
        <v>2376</v>
      </c>
    </row>
    <row r="80" spans="1:10">
      <c r="A80" s="4">
        <v>79</v>
      </c>
      <c r="B80" s="4" t="s">
        <v>1468</v>
      </c>
      <c r="C80" s="4" t="s">
        <v>100</v>
      </c>
      <c r="D80" s="4" t="s">
        <v>1747</v>
      </c>
      <c r="E80" s="4" t="s">
        <v>1748</v>
      </c>
      <c r="F80" s="4" t="s">
        <v>1749</v>
      </c>
      <c r="G80" s="4" t="s">
        <v>1750</v>
      </c>
      <c r="J80" s="4" t="s">
        <v>2376</v>
      </c>
    </row>
    <row r="81" spans="1:10">
      <c r="A81" s="4">
        <v>80</v>
      </c>
      <c r="B81" s="4" t="s">
        <v>1468</v>
      </c>
      <c r="C81" s="4" t="s">
        <v>100</v>
      </c>
      <c r="D81" s="4" t="s">
        <v>1751</v>
      </c>
      <c r="E81" s="4" t="s">
        <v>1752</v>
      </c>
      <c r="F81" s="4" t="s">
        <v>1753</v>
      </c>
      <c r="G81" s="4" t="s">
        <v>1754</v>
      </c>
      <c r="J81" s="4" t="s">
        <v>2376</v>
      </c>
    </row>
    <row r="82" spans="1:10">
      <c r="A82" s="4">
        <v>81</v>
      </c>
      <c r="B82" s="4" t="s">
        <v>1468</v>
      </c>
      <c r="C82" s="4" t="s">
        <v>100</v>
      </c>
      <c r="D82" s="4" t="s">
        <v>1755</v>
      </c>
      <c r="E82" s="4" t="s">
        <v>1756</v>
      </c>
      <c r="F82" s="4" t="s">
        <v>1757</v>
      </c>
      <c r="G82" s="4" t="s">
        <v>1754</v>
      </c>
      <c r="J82" s="4" t="s">
        <v>2376</v>
      </c>
    </row>
    <row r="83" spans="1:10">
      <c r="A83" s="4">
        <v>82</v>
      </c>
      <c r="B83" s="4" t="s">
        <v>1468</v>
      </c>
      <c r="C83" s="4" t="s">
        <v>100</v>
      </c>
      <c r="D83" s="4" t="s">
        <v>1758</v>
      </c>
      <c r="E83" s="4" t="s">
        <v>1759</v>
      </c>
      <c r="F83" s="4" t="s">
        <v>1760</v>
      </c>
      <c r="G83" s="4" t="s">
        <v>1754</v>
      </c>
      <c r="J83" s="4" t="s">
        <v>2376</v>
      </c>
    </row>
    <row r="84" spans="1:10">
      <c r="A84" s="4">
        <v>83</v>
      </c>
      <c r="B84" s="4" t="s">
        <v>1468</v>
      </c>
      <c r="C84" s="4" t="s">
        <v>100</v>
      </c>
      <c r="D84" s="4" t="s">
        <v>1761</v>
      </c>
      <c r="E84" s="4" t="s">
        <v>1762</v>
      </c>
      <c r="F84" s="4" t="s">
        <v>1763</v>
      </c>
      <c r="G84" s="4" t="s">
        <v>1754</v>
      </c>
      <c r="J84" s="4" t="s">
        <v>2376</v>
      </c>
    </row>
    <row r="85" spans="1:10">
      <c r="A85" s="4">
        <v>84</v>
      </c>
      <c r="B85" s="4" t="s">
        <v>1468</v>
      </c>
      <c r="C85" s="4" t="s">
        <v>100</v>
      </c>
      <c r="D85" s="4" t="s">
        <v>1764</v>
      </c>
      <c r="E85" s="4" t="s">
        <v>1765</v>
      </c>
      <c r="F85" s="4" t="s">
        <v>1766</v>
      </c>
      <c r="G85" s="4" t="s">
        <v>1754</v>
      </c>
      <c r="J85" s="4" t="s">
        <v>2376</v>
      </c>
    </row>
    <row r="86" spans="1:10">
      <c r="A86" s="4">
        <v>85</v>
      </c>
      <c r="B86" s="4" t="s">
        <v>1468</v>
      </c>
      <c r="C86" s="4" t="s">
        <v>100</v>
      </c>
      <c r="D86" s="4" t="s">
        <v>1767</v>
      </c>
      <c r="E86" s="4" t="s">
        <v>1768</v>
      </c>
      <c r="F86" s="4" t="s">
        <v>1769</v>
      </c>
      <c r="G86" s="4" t="s">
        <v>1754</v>
      </c>
      <c r="J86" s="4" t="s">
        <v>2376</v>
      </c>
    </row>
    <row r="87" spans="1:10">
      <c r="A87" s="4">
        <v>86</v>
      </c>
      <c r="B87" s="4" t="s">
        <v>1468</v>
      </c>
      <c r="C87" s="4" t="s">
        <v>100</v>
      </c>
      <c r="D87" s="4" t="s">
        <v>1770</v>
      </c>
      <c r="E87" s="4" t="s">
        <v>1771</v>
      </c>
      <c r="F87" s="4" t="s">
        <v>1772</v>
      </c>
      <c r="G87" s="4" t="s">
        <v>1754</v>
      </c>
      <c r="J87" s="4" t="s">
        <v>2376</v>
      </c>
    </row>
    <row r="88" spans="1:10">
      <c r="A88" s="4">
        <v>87</v>
      </c>
      <c r="B88" s="4" t="s">
        <v>1468</v>
      </c>
      <c r="C88" s="4" t="s">
        <v>100</v>
      </c>
      <c r="D88" s="4" t="s">
        <v>1773</v>
      </c>
      <c r="E88" s="4" t="s">
        <v>1774</v>
      </c>
      <c r="F88" s="4" t="s">
        <v>1775</v>
      </c>
      <c r="G88" s="4" t="s">
        <v>1519</v>
      </c>
      <c r="J88" s="4" t="s">
        <v>2376</v>
      </c>
    </row>
    <row r="89" spans="1:10">
      <c r="A89" s="4">
        <v>88</v>
      </c>
      <c r="B89" s="4" t="s">
        <v>1468</v>
      </c>
      <c r="C89" s="4" t="s">
        <v>100</v>
      </c>
      <c r="D89" s="4" t="s">
        <v>1776</v>
      </c>
      <c r="E89" s="4" t="s">
        <v>1777</v>
      </c>
      <c r="F89" s="4" t="s">
        <v>1778</v>
      </c>
      <c r="G89" s="4" t="s">
        <v>1754</v>
      </c>
      <c r="J89" s="4" t="s">
        <v>2376</v>
      </c>
    </row>
    <row r="90" spans="1:10">
      <c r="A90" s="4">
        <v>89</v>
      </c>
      <c r="B90" s="4" t="s">
        <v>1468</v>
      </c>
      <c r="C90" s="4" t="s">
        <v>100</v>
      </c>
      <c r="D90" s="4" t="s">
        <v>1779</v>
      </c>
      <c r="E90" s="4" t="s">
        <v>1780</v>
      </c>
      <c r="F90" s="4" t="s">
        <v>1781</v>
      </c>
      <c r="G90" s="4" t="s">
        <v>1782</v>
      </c>
      <c r="J90" s="4" t="s">
        <v>2376</v>
      </c>
    </row>
    <row r="91" spans="1:10">
      <c r="A91" s="4">
        <v>90</v>
      </c>
      <c r="B91" s="4" t="s">
        <v>1468</v>
      </c>
      <c r="C91" s="4" t="s">
        <v>100</v>
      </c>
      <c r="D91" s="4" t="s">
        <v>1783</v>
      </c>
      <c r="E91" s="4" t="s">
        <v>1784</v>
      </c>
      <c r="F91" s="4" t="s">
        <v>1785</v>
      </c>
      <c r="G91" s="4" t="s">
        <v>1754</v>
      </c>
      <c r="J91" s="4" t="s">
        <v>2376</v>
      </c>
    </row>
    <row r="92" spans="1:10">
      <c r="A92" s="4">
        <v>91</v>
      </c>
      <c r="B92" s="4" t="s">
        <v>1468</v>
      </c>
      <c r="C92" s="4" t="s">
        <v>100</v>
      </c>
      <c r="D92" s="4" t="s">
        <v>1786</v>
      </c>
      <c r="E92" s="4" t="s">
        <v>1787</v>
      </c>
      <c r="F92" s="4" t="s">
        <v>1788</v>
      </c>
      <c r="G92" s="4" t="s">
        <v>1754</v>
      </c>
      <c r="J92" s="4" t="s">
        <v>2376</v>
      </c>
    </row>
    <row r="93" spans="1:10">
      <c r="A93" s="4">
        <v>92</v>
      </c>
      <c r="B93" s="4" t="s">
        <v>1468</v>
      </c>
      <c r="C93" s="4" t="s">
        <v>100</v>
      </c>
      <c r="D93" s="4" t="s">
        <v>1789</v>
      </c>
      <c r="E93" s="4" t="s">
        <v>1790</v>
      </c>
      <c r="F93" s="4" t="s">
        <v>1791</v>
      </c>
      <c r="G93" s="4" t="s">
        <v>1754</v>
      </c>
      <c r="J93" s="4" t="s">
        <v>2376</v>
      </c>
    </row>
    <row r="94" spans="1:10">
      <c r="A94" s="4">
        <v>93</v>
      </c>
      <c r="B94" s="4" t="s">
        <v>1468</v>
      </c>
      <c r="C94" s="4" t="s">
        <v>100</v>
      </c>
      <c r="D94" s="4" t="s">
        <v>1792</v>
      </c>
      <c r="E94" s="4" t="s">
        <v>1793</v>
      </c>
      <c r="F94" s="4" t="s">
        <v>1794</v>
      </c>
      <c r="G94" s="4" t="s">
        <v>1795</v>
      </c>
      <c r="J94" s="4" t="s">
        <v>2376</v>
      </c>
    </row>
    <row r="95" spans="1:10">
      <c r="A95" s="4">
        <v>94</v>
      </c>
      <c r="B95" s="4" t="s">
        <v>1468</v>
      </c>
      <c r="C95" s="4" t="s">
        <v>100</v>
      </c>
      <c r="D95" s="4" t="s">
        <v>1796</v>
      </c>
      <c r="E95" s="4" t="s">
        <v>1797</v>
      </c>
      <c r="F95" s="4" t="s">
        <v>1798</v>
      </c>
      <c r="G95" s="4" t="s">
        <v>1558</v>
      </c>
      <c r="J95" s="4" t="s">
        <v>2376</v>
      </c>
    </row>
    <row r="96" spans="1:10">
      <c r="A96" s="4">
        <v>95</v>
      </c>
      <c r="B96" s="4" t="s">
        <v>1468</v>
      </c>
      <c r="C96" s="4" t="s">
        <v>100</v>
      </c>
      <c r="D96" s="4" t="s">
        <v>1799</v>
      </c>
      <c r="E96" s="4" t="s">
        <v>1800</v>
      </c>
      <c r="F96" s="4" t="s">
        <v>1801</v>
      </c>
      <c r="G96" s="4" t="s">
        <v>1802</v>
      </c>
      <c r="J96" s="4" t="s">
        <v>2376</v>
      </c>
    </row>
    <row r="97" spans="1:10">
      <c r="A97" s="4">
        <v>96</v>
      </c>
      <c r="B97" s="4" t="s">
        <v>1468</v>
      </c>
      <c r="C97" s="4" t="s">
        <v>100</v>
      </c>
      <c r="D97" s="4" t="s">
        <v>1803</v>
      </c>
      <c r="E97" s="4" t="s">
        <v>1804</v>
      </c>
      <c r="F97" s="4" t="s">
        <v>1805</v>
      </c>
      <c r="G97" s="4" t="s">
        <v>1579</v>
      </c>
      <c r="J97" s="4" t="s">
        <v>2376</v>
      </c>
    </row>
    <row r="98" spans="1:10">
      <c r="A98" s="4">
        <v>97</v>
      </c>
      <c r="B98" s="4" t="s">
        <v>1468</v>
      </c>
      <c r="C98" s="4" t="s">
        <v>100</v>
      </c>
      <c r="D98" s="4" t="s">
        <v>1806</v>
      </c>
      <c r="E98" s="4" t="s">
        <v>1807</v>
      </c>
      <c r="F98" s="4" t="s">
        <v>1808</v>
      </c>
      <c r="G98" s="4" t="s">
        <v>1535</v>
      </c>
      <c r="J98" s="4" t="s">
        <v>2376</v>
      </c>
    </row>
    <row r="99" spans="1:10">
      <c r="A99" s="4">
        <v>98</v>
      </c>
      <c r="B99" s="4" t="s">
        <v>1468</v>
      </c>
      <c r="C99" s="4" t="s">
        <v>100</v>
      </c>
      <c r="D99" s="4" t="s">
        <v>1809</v>
      </c>
      <c r="E99" s="4" t="s">
        <v>1810</v>
      </c>
      <c r="F99" s="4" t="s">
        <v>1811</v>
      </c>
      <c r="G99" s="4" t="s">
        <v>1750</v>
      </c>
      <c r="J99" s="4" t="s">
        <v>2376</v>
      </c>
    </row>
    <row r="100" spans="1:10">
      <c r="A100" s="4">
        <v>99</v>
      </c>
      <c r="B100" s="4" t="s">
        <v>1468</v>
      </c>
      <c r="C100" s="4" t="s">
        <v>100</v>
      </c>
      <c r="D100" s="4" t="s">
        <v>1812</v>
      </c>
      <c r="E100" s="4" t="s">
        <v>1810</v>
      </c>
      <c r="F100" s="4" t="s">
        <v>1813</v>
      </c>
      <c r="G100" s="4" t="s">
        <v>1519</v>
      </c>
      <c r="J100" s="4" t="s">
        <v>2376</v>
      </c>
    </row>
    <row r="101" spans="1:10">
      <c r="A101" s="4">
        <v>100</v>
      </c>
      <c r="B101" s="4" t="s">
        <v>1468</v>
      </c>
      <c r="C101" s="4" t="s">
        <v>100</v>
      </c>
      <c r="D101" s="4" t="s">
        <v>1814</v>
      </c>
      <c r="E101" s="4" t="s">
        <v>1815</v>
      </c>
      <c r="F101" s="4" t="s">
        <v>1816</v>
      </c>
      <c r="G101" s="4" t="s">
        <v>1750</v>
      </c>
      <c r="J101" s="4" t="s">
        <v>2376</v>
      </c>
    </row>
    <row r="102" spans="1:10">
      <c r="A102" s="4">
        <v>101</v>
      </c>
      <c r="B102" s="4" t="s">
        <v>1468</v>
      </c>
      <c r="C102" s="4" t="s">
        <v>100</v>
      </c>
      <c r="D102" s="4" t="s">
        <v>1817</v>
      </c>
      <c r="E102" s="4" t="s">
        <v>1818</v>
      </c>
      <c r="F102" s="4" t="s">
        <v>1819</v>
      </c>
      <c r="G102" s="4" t="s">
        <v>1535</v>
      </c>
      <c r="J102" s="4" t="s">
        <v>2376</v>
      </c>
    </row>
    <row r="103" spans="1:10">
      <c r="A103" s="4">
        <v>102</v>
      </c>
      <c r="B103" s="4" t="s">
        <v>1468</v>
      </c>
      <c r="C103" s="4" t="s">
        <v>100</v>
      </c>
      <c r="D103" s="4" t="s">
        <v>1820</v>
      </c>
      <c r="E103" s="4" t="s">
        <v>1821</v>
      </c>
      <c r="F103" s="4" t="s">
        <v>1822</v>
      </c>
      <c r="G103" s="4" t="s">
        <v>1579</v>
      </c>
      <c r="J103" s="4" t="s">
        <v>2376</v>
      </c>
    </row>
    <row r="104" spans="1:10">
      <c r="A104" s="4">
        <v>103</v>
      </c>
      <c r="B104" s="4" t="s">
        <v>1468</v>
      </c>
      <c r="C104" s="4" t="s">
        <v>100</v>
      </c>
      <c r="D104" s="4" t="s">
        <v>1823</v>
      </c>
      <c r="E104" s="4" t="s">
        <v>1824</v>
      </c>
      <c r="F104" s="4" t="s">
        <v>1825</v>
      </c>
      <c r="G104" s="4" t="s">
        <v>1535</v>
      </c>
      <c r="J104" s="4" t="s">
        <v>2376</v>
      </c>
    </row>
    <row r="105" spans="1:10">
      <c r="A105" s="4">
        <v>104</v>
      </c>
      <c r="B105" s="4" t="s">
        <v>1468</v>
      </c>
      <c r="C105" s="4" t="s">
        <v>100</v>
      </c>
      <c r="D105" s="4" t="s">
        <v>1826</v>
      </c>
      <c r="E105" s="4" t="s">
        <v>1827</v>
      </c>
      <c r="F105" s="4" t="s">
        <v>1828</v>
      </c>
      <c r="G105" s="4" t="s">
        <v>1535</v>
      </c>
      <c r="J105" s="4" t="s">
        <v>2376</v>
      </c>
    </row>
    <row r="106" spans="1:10">
      <c r="A106" s="4">
        <v>105</v>
      </c>
      <c r="B106" s="4" t="s">
        <v>1468</v>
      </c>
      <c r="C106" s="4" t="s">
        <v>100</v>
      </c>
      <c r="D106" s="4" t="s">
        <v>1829</v>
      </c>
      <c r="E106" s="4" t="s">
        <v>1830</v>
      </c>
      <c r="F106" s="4" t="s">
        <v>1831</v>
      </c>
      <c r="G106" s="4" t="s">
        <v>1535</v>
      </c>
      <c r="J106" s="4" t="s">
        <v>2376</v>
      </c>
    </row>
    <row r="107" spans="1:10">
      <c r="A107" s="4">
        <v>106</v>
      </c>
      <c r="B107" s="4" t="s">
        <v>1468</v>
      </c>
      <c r="C107" s="4" t="s">
        <v>100</v>
      </c>
      <c r="D107" s="4" t="s">
        <v>1832</v>
      </c>
      <c r="E107" s="4" t="s">
        <v>1833</v>
      </c>
      <c r="F107" s="4" t="s">
        <v>1834</v>
      </c>
      <c r="G107" s="4" t="s">
        <v>1750</v>
      </c>
      <c r="J107" s="4" t="s">
        <v>2376</v>
      </c>
    </row>
    <row r="108" spans="1:10">
      <c r="A108" s="4">
        <v>107</v>
      </c>
      <c r="B108" s="4" t="s">
        <v>1468</v>
      </c>
      <c r="C108" s="4" t="s">
        <v>100</v>
      </c>
      <c r="D108" s="4" t="s">
        <v>1835</v>
      </c>
      <c r="E108" s="4" t="s">
        <v>1836</v>
      </c>
      <c r="F108" s="4" t="s">
        <v>1837</v>
      </c>
      <c r="G108" s="4" t="s">
        <v>1579</v>
      </c>
      <c r="J108" s="4" t="s">
        <v>2376</v>
      </c>
    </row>
    <row r="109" spans="1:10">
      <c r="A109" s="4">
        <v>108</v>
      </c>
      <c r="B109" s="4" t="s">
        <v>1468</v>
      </c>
      <c r="C109" s="4" t="s">
        <v>100</v>
      </c>
      <c r="D109" s="4" t="s">
        <v>1838</v>
      </c>
      <c r="E109" s="4" t="s">
        <v>1839</v>
      </c>
      <c r="F109" s="4" t="s">
        <v>1840</v>
      </c>
      <c r="G109" s="4" t="s">
        <v>1841</v>
      </c>
      <c r="H109" s="4" t="s">
        <v>1842</v>
      </c>
      <c r="J109" s="4" t="s">
        <v>2376</v>
      </c>
    </row>
    <row r="110" spans="1:10">
      <c r="A110" s="4">
        <v>109</v>
      </c>
      <c r="B110" s="4" t="s">
        <v>1468</v>
      </c>
      <c r="C110" s="4" t="s">
        <v>100</v>
      </c>
      <c r="D110" s="4" t="s">
        <v>1843</v>
      </c>
      <c r="E110" s="4" t="s">
        <v>1844</v>
      </c>
      <c r="F110" s="4" t="s">
        <v>1845</v>
      </c>
      <c r="G110" s="4" t="s">
        <v>1575</v>
      </c>
      <c r="J110" s="4" t="s">
        <v>2376</v>
      </c>
    </row>
    <row r="111" spans="1:10">
      <c r="A111" s="4">
        <v>110</v>
      </c>
      <c r="B111" s="4" t="s">
        <v>1468</v>
      </c>
      <c r="C111" s="4" t="s">
        <v>100</v>
      </c>
      <c r="D111" s="4" t="s">
        <v>1846</v>
      </c>
      <c r="E111" s="4" t="s">
        <v>1847</v>
      </c>
      <c r="F111" s="4" t="s">
        <v>1848</v>
      </c>
      <c r="G111" s="4" t="s">
        <v>1849</v>
      </c>
      <c r="J111" s="4" t="s">
        <v>2376</v>
      </c>
    </row>
    <row r="112" spans="1:10">
      <c r="A112" s="4">
        <v>111</v>
      </c>
      <c r="B112" s="4" t="s">
        <v>1468</v>
      </c>
      <c r="C112" s="4" t="s">
        <v>100</v>
      </c>
      <c r="D112" s="4" t="s">
        <v>1850</v>
      </c>
      <c r="E112" s="4" t="s">
        <v>1851</v>
      </c>
      <c r="F112" s="4" t="s">
        <v>1852</v>
      </c>
      <c r="G112" s="4" t="s">
        <v>1483</v>
      </c>
      <c r="J112" s="4" t="s">
        <v>2376</v>
      </c>
    </row>
    <row r="113" spans="1:10">
      <c r="A113" s="4">
        <v>112</v>
      </c>
      <c r="B113" s="4" t="s">
        <v>1468</v>
      </c>
      <c r="C113" s="4" t="s">
        <v>100</v>
      </c>
      <c r="D113" s="4" t="s">
        <v>1853</v>
      </c>
      <c r="E113" s="4" t="s">
        <v>1854</v>
      </c>
      <c r="F113" s="4" t="s">
        <v>1855</v>
      </c>
      <c r="G113" s="4" t="s">
        <v>1856</v>
      </c>
      <c r="J113" s="4" t="s">
        <v>2376</v>
      </c>
    </row>
    <row r="114" spans="1:10">
      <c r="A114" s="4">
        <v>113</v>
      </c>
      <c r="B114" s="4" t="s">
        <v>1468</v>
      </c>
      <c r="C114" s="4" t="s">
        <v>100</v>
      </c>
      <c r="D114" s="4" t="s">
        <v>1857</v>
      </c>
      <c r="E114" s="4" t="s">
        <v>1858</v>
      </c>
      <c r="F114" s="4" t="s">
        <v>1859</v>
      </c>
      <c r="G114" s="4" t="s">
        <v>1710</v>
      </c>
      <c r="J114" s="4" t="s">
        <v>2376</v>
      </c>
    </row>
    <row r="115" spans="1:10">
      <c r="A115" s="4">
        <v>114</v>
      </c>
      <c r="B115" s="4" t="s">
        <v>1468</v>
      </c>
      <c r="C115" s="4" t="s">
        <v>100</v>
      </c>
      <c r="D115" s="4" t="s">
        <v>1860</v>
      </c>
      <c r="E115" s="4" t="s">
        <v>1861</v>
      </c>
      <c r="F115" s="4" t="s">
        <v>1862</v>
      </c>
      <c r="G115" s="4" t="s">
        <v>1710</v>
      </c>
      <c r="J115" s="4" t="s">
        <v>2376</v>
      </c>
    </row>
    <row r="116" spans="1:10">
      <c r="A116" s="4">
        <v>115</v>
      </c>
      <c r="B116" s="4" t="s">
        <v>1468</v>
      </c>
      <c r="C116" s="4" t="s">
        <v>100</v>
      </c>
      <c r="D116" s="4" t="s">
        <v>1863</v>
      </c>
      <c r="E116" s="4" t="s">
        <v>1864</v>
      </c>
      <c r="F116" s="4" t="s">
        <v>1865</v>
      </c>
      <c r="G116" s="4" t="s">
        <v>1754</v>
      </c>
      <c r="J116" s="4" t="s">
        <v>2376</v>
      </c>
    </row>
    <row r="117" spans="1:10">
      <c r="A117" s="4">
        <v>116</v>
      </c>
      <c r="B117" s="4" t="s">
        <v>1468</v>
      </c>
      <c r="C117" s="4" t="s">
        <v>100</v>
      </c>
      <c r="D117" s="4" t="s">
        <v>1866</v>
      </c>
      <c r="E117" s="4" t="s">
        <v>1867</v>
      </c>
      <c r="F117" s="4" t="s">
        <v>1868</v>
      </c>
      <c r="G117" s="4" t="s">
        <v>1699</v>
      </c>
      <c r="J117" s="4" t="s">
        <v>2376</v>
      </c>
    </row>
    <row r="118" spans="1:10">
      <c r="A118" s="4">
        <v>117</v>
      </c>
      <c r="B118" s="4" t="s">
        <v>1468</v>
      </c>
      <c r="C118" s="4" t="s">
        <v>100</v>
      </c>
      <c r="D118" s="4" t="s">
        <v>1869</v>
      </c>
      <c r="E118" s="4" t="s">
        <v>1870</v>
      </c>
      <c r="F118" s="4" t="s">
        <v>1871</v>
      </c>
      <c r="G118" s="4" t="s">
        <v>1872</v>
      </c>
      <c r="J118" s="4" t="s">
        <v>2376</v>
      </c>
    </row>
    <row r="119" spans="1:10">
      <c r="A119" s="4">
        <v>118</v>
      </c>
      <c r="B119" s="4" t="s">
        <v>1468</v>
      </c>
      <c r="C119" s="4" t="s">
        <v>100</v>
      </c>
      <c r="D119" s="4" t="s">
        <v>1873</v>
      </c>
      <c r="E119" s="4" t="s">
        <v>1874</v>
      </c>
      <c r="F119" s="4" t="s">
        <v>1875</v>
      </c>
      <c r="G119" s="4" t="s">
        <v>1872</v>
      </c>
      <c r="J119" s="4" t="s">
        <v>2376</v>
      </c>
    </row>
    <row r="120" spans="1:10">
      <c r="A120" s="4">
        <v>119</v>
      </c>
      <c r="B120" s="4" t="s">
        <v>1468</v>
      </c>
      <c r="C120" s="4" t="s">
        <v>100</v>
      </c>
      <c r="D120" s="4" t="s">
        <v>1876</v>
      </c>
      <c r="E120" s="4" t="s">
        <v>1877</v>
      </c>
      <c r="F120" s="4" t="s">
        <v>1878</v>
      </c>
      <c r="G120" s="4" t="s">
        <v>1754</v>
      </c>
      <c r="J120" s="4" t="s">
        <v>2376</v>
      </c>
    </row>
    <row r="121" spans="1:10">
      <c r="A121" s="4">
        <v>120</v>
      </c>
      <c r="B121" s="4" t="s">
        <v>1468</v>
      </c>
      <c r="C121" s="4" t="s">
        <v>100</v>
      </c>
      <c r="D121" s="4" t="s">
        <v>1879</v>
      </c>
      <c r="E121" s="4" t="s">
        <v>1880</v>
      </c>
      <c r="F121" s="4" t="s">
        <v>1881</v>
      </c>
      <c r="G121" s="4" t="s">
        <v>1567</v>
      </c>
      <c r="J121" s="4" t="s">
        <v>2376</v>
      </c>
    </row>
    <row r="122" spans="1:10">
      <c r="A122" s="4">
        <v>121</v>
      </c>
      <c r="B122" s="4" t="s">
        <v>1468</v>
      </c>
      <c r="C122" s="4" t="s">
        <v>100</v>
      </c>
      <c r="D122" s="4" t="s">
        <v>1882</v>
      </c>
      <c r="E122" s="4" t="s">
        <v>1883</v>
      </c>
      <c r="F122" s="4" t="s">
        <v>1884</v>
      </c>
      <c r="G122" s="4" t="s">
        <v>1539</v>
      </c>
      <c r="J122" s="4" t="s">
        <v>2376</v>
      </c>
    </row>
    <row r="123" spans="1:10">
      <c r="A123" s="4">
        <v>122</v>
      </c>
      <c r="B123" s="4" t="s">
        <v>1468</v>
      </c>
      <c r="C123" s="4" t="s">
        <v>100</v>
      </c>
      <c r="D123" s="4" t="s">
        <v>1885</v>
      </c>
      <c r="E123" s="4" t="s">
        <v>1886</v>
      </c>
      <c r="F123" s="4" t="s">
        <v>1887</v>
      </c>
      <c r="G123" s="4" t="s">
        <v>1684</v>
      </c>
      <c r="J123" s="4" t="s">
        <v>2376</v>
      </c>
    </row>
    <row r="124" spans="1:10">
      <c r="A124" s="4">
        <v>123</v>
      </c>
      <c r="B124" s="4" t="s">
        <v>1468</v>
      </c>
      <c r="C124" s="4" t="s">
        <v>100</v>
      </c>
      <c r="D124" s="4" t="s">
        <v>1888</v>
      </c>
      <c r="E124" s="4" t="s">
        <v>1889</v>
      </c>
      <c r="F124" s="4" t="s">
        <v>1890</v>
      </c>
      <c r="G124" s="4" t="s">
        <v>1891</v>
      </c>
      <c r="J124" s="4" t="s">
        <v>2376</v>
      </c>
    </row>
    <row r="125" spans="1:10">
      <c r="A125" s="4">
        <v>124</v>
      </c>
      <c r="B125" s="4" t="s">
        <v>1468</v>
      </c>
      <c r="C125" s="4" t="s">
        <v>100</v>
      </c>
      <c r="D125" s="4" t="s">
        <v>1892</v>
      </c>
      <c r="E125" s="4" t="s">
        <v>1893</v>
      </c>
      <c r="F125" s="4" t="s">
        <v>1894</v>
      </c>
      <c r="G125" s="4" t="s">
        <v>1710</v>
      </c>
      <c r="J125" s="4" t="s">
        <v>2376</v>
      </c>
    </row>
    <row r="126" spans="1:10">
      <c r="A126" s="4">
        <v>125</v>
      </c>
      <c r="B126" s="4" t="s">
        <v>1468</v>
      </c>
      <c r="C126" s="4" t="s">
        <v>100</v>
      </c>
      <c r="D126" s="4" t="s">
        <v>1895</v>
      </c>
      <c r="E126" s="4" t="s">
        <v>1896</v>
      </c>
      <c r="F126" s="4" t="s">
        <v>1897</v>
      </c>
      <c r="G126" s="4" t="s">
        <v>1710</v>
      </c>
      <c r="J126" s="4" t="s">
        <v>2376</v>
      </c>
    </row>
    <row r="127" spans="1:10">
      <c r="A127" s="4">
        <v>126</v>
      </c>
      <c r="B127" s="4" t="s">
        <v>1468</v>
      </c>
      <c r="C127" s="4" t="s">
        <v>100</v>
      </c>
      <c r="D127" s="4" t="s">
        <v>1898</v>
      </c>
      <c r="E127" s="4" t="s">
        <v>1899</v>
      </c>
      <c r="F127" s="4" t="s">
        <v>1900</v>
      </c>
      <c r="G127" s="4" t="s">
        <v>1750</v>
      </c>
      <c r="J127" s="4" t="s">
        <v>2376</v>
      </c>
    </row>
    <row r="128" spans="1:10">
      <c r="A128" s="4">
        <v>127</v>
      </c>
      <c r="B128" s="4" t="s">
        <v>1468</v>
      </c>
      <c r="C128" s="4" t="s">
        <v>100</v>
      </c>
      <c r="D128" s="4" t="s">
        <v>1901</v>
      </c>
      <c r="E128" s="4" t="s">
        <v>1902</v>
      </c>
      <c r="F128" s="4" t="s">
        <v>1903</v>
      </c>
      <c r="G128" s="4" t="s">
        <v>1539</v>
      </c>
      <c r="J128" s="4" t="s">
        <v>2376</v>
      </c>
    </row>
    <row r="129" spans="1:10">
      <c r="A129" s="4">
        <v>128</v>
      </c>
      <c r="B129" s="4" t="s">
        <v>1468</v>
      </c>
      <c r="C129" s="4" t="s">
        <v>100</v>
      </c>
      <c r="D129" s="4" t="s">
        <v>1904</v>
      </c>
      <c r="E129" s="4" t="s">
        <v>1905</v>
      </c>
      <c r="F129" s="4" t="s">
        <v>1906</v>
      </c>
      <c r="G129" s="4" t="s">
        <v>1575</v>
      </c>
      <c r="J129" s="4" t="s">
        <v>2376</v>
      </c>
    </row>
    <row r="130" spans="1:10">
      <c r="A130" s="4">
        <v>129</v>
      </c>
      <c r="B130" s="4" t="s">
        <v>1468</v>
      </c>
      <c r="C130" s="4" t="s">
        <v>100</v>
      </c>
      <c r="D130" s="4" t="s">
        <v>1907</v>
      </c>
      <c r="E130" s="4" t="s">
        <v>1908</v>
      </c>
      <c r="F130" s="4" t="s">
        <v>1909</v>
      </c>
      <c r="G130" s="4" t="s">
        <v>1910</v>
      </c>
      <c r="J130" s="4" t="s">
        <v>2376</v>
      </c>
    </row>
    <row r="131" spans="1:10">
      <c r="A131" s="4">
        <v>130</v>
      </c>
      <c r="B131" s="4" t="s">
        <v>1468</v>
      </c>
      <c r="C131" s="4" t="s">
        <v>100</v>
      </c>
      <c r="D131" s="4" t="s">
        <v>1911</v>
      </c>
      <c r="E131" s="4" t="s">
        <v>1912</v>
      </c>
      <c r="F131" s="4" t="s">
        <v>1913</v>
      </c>
      <c r="G131" s="4" t="s">
        <v>1562</v>
      </c>
      <c r="J131" s="4" t="s">
        <v>2376</v>
      </c>
    </row>
    <row r="132" spans="1:10">
      <c r="A132" s="4">
        <v>131</v>
      </c>
      <c r="B132" s="4" t="s">
        <v>1468</v>
      </c>
      <c r="C132" s="4" t="s">
        <v>100</v>
      </c>
      <c r="D132" s="4" t="s">
        <v>1914</v>
      </c>
      <c r="E132" s="4" t="s">
        <v>1915</v>
      </c>
      <c r="F132" s="4" t="s">
        <v>1916</v>
      </c>
      <c r="G132" s="4" t="s">
        <v>1519</v>
      </c>
      <c r="J132" s="4" t="s">
        <v>2376</v>
      </c>
    </row>
    <row r="133" spans="1:10">
      <c r="A133" s="4">
        <v>132</v>
      </c>
      <c r="B133" s="4" t="s">
        <v>1468</v>
      </c>
      <c r="C133" s="4" t="s">
        <v>100</v>
      </c>
      <c r="D133" s="4" t="s">
        <v>1917</v>
      </c>
      <c r="E133" s="4" t="s">
        <v>1918</v>
      </c>
      <c r="F133" s="4" t="s">
        <v>1919</v>
      </c>
      <c r="G133" s="4" t="s">
        <v>1920</v>
      </c>
      <c r="J133" s="4" t="s">
        <v>2376</v>
      </c>
    </row>
    <row r="134" spans="1:10">
      <c r="A134" s="4">
        <v>133</v>
      </c>
      <c r="B134" s="4" t="s">
        <v>1468</v>
      </c>
      <c r="C134" s="4" t="s">
        <v>100</v>
      </c>
      <c r="D134" s="4" t="s">
        <v>1921</v>
      </c>
      <c r="E134" s="4" t="s">
        <v>1922</v>
      </c>
      <c r="F134" s="4" t="s">
        <v>1923</v>
      </c>
      <c r="G134" s="4" t="s">
        <v>1750</v>
      </c>
      <c r="H134" s="4" t="s">
        <v>1924</v>
      </c>
      <c r="J134" s="4" t="s">
        <v>2376</v>
      </c>
    </row>
    <row r="135" spans="1:10">
      <c r="A135" s="4">
        <v>134</v>
      </c>
      <c r="B135" s="4" t="s">
        <v>1468</v>
      </c>
      <c r="C135" s="4" t="s">
        <v>100</v>
      </c>
      <c r="D135" s="4" t="s">
        <v>1925</v>
      </c>
      <c r="E135" s="4" t="s">
        <v>1926</v>
      </c>
      <c r="F135" s="4" t="s">
        <v>1927</v>
      </c>
      <c r="G135" s="4" t="s">
        <v>1750</v>
      </c>
      <c r="J135" s="4" t="s">
        <v>2376</v>
      </c>
    </row>
    <row r="136" spans="1:10">
      <c r="A136" s="4">
        <v>135</v>
      </c>
      <c r="B136" s="4" t="s">
        <v>1468</v>
      </c>
      <c r="C136" s="4" t="s">
        <v>100</v>
      </c>
      <c r="D136" s="4" t="s">
        <v>1928</v>
      </c>
      <c r="E136" s="4" t="s">
        <v>1929</v>
      </c>
      <c r="F136" s="4" t="s">
        <v>1930</v>
      </c>
      <c r="G136" s="4" t="s">
        <v>1931</v>
      </c>
      <c r="J136" s="4" t="s">
        <v>2376</v>
      </c>
    </row>
    <row r="137" spans="1:10">
      <c r="A137" s="4">
        <v>136</v>
      </c>
      <c r="B137" s="4" t="s">
        <v>1468</v>
      </c>
      <c r="C137" s="4" t="s">
        <v>100</v>
      </c>
      <c r="D137" s="4" t="s">
        <v>1932</v>
      </c>
      <c r="E137" s="4" t="s">
        <v>1933</v>
      </c>
      <c r="F137" s="4" t="s">
        <v>1934</v>
      </c>
      <c r="G137" s="4" t="s">
        <v>1519</v>
      </c>
      <c r="J137" s="4" t="s">
        <v>2376</v>
      </c>
    </row>
    <row r="138" spans="1:10">
      <c r="A138" s="4">
        <v>137</v>
      </c>
      <c r="B138" s="4" t="s">
        <v>1468</v>
      </c>
      <c r="C138" s="4" t="s">
        <v>100</v>
      </c>
      <c r="D138" s="4" t="s">
        <v>1935</v>
      </c>
      <c r="E138" s="4" t="s">
        <v>1936</v>
      </c>
      <c r="F138" s="4" t="s">
        <v>1937</v>
      </c>
      <c r="G138" s="4" t="s">
        <v>1519</v>
      </c>
      <c r="J138" s="4" t="s">
        <v>2376</v>
      </c>
    </row>
    <row r="139" spans="1:10">
      <c r="A139" s="4">
        <v>138</v>
      </c>
      <c r="B139" s="4" t="s">
        <v>1468</v>
      </c>
      <c r="C139" s="4" t="s">
        <v>100</v>
      </c>
      <c r="D139" s="4" t="s">
        <v>1938</v>
      </c>
      <c r="E139" s="4" t="s">
        <v>1939</v>
      </c>
      <c r="F139" s="4" t="s">
        <v>1940</v>
      </c>
      <c r="G139" s="4" t="s">
        <v>1519</v>
      </c>
      <c r="J139" s="4" t="s">
        <v>2376</v>
      </c>
    </row>
    <row r="140" spans="1:10">
      <c r="A140" s="4">
        <v>139</v>
      </c>
      <c r="B140" s="4" t="s">
        <v>1468</v>
      </c>
      <c r="C140" s="4" t="s">
        <v>100</v>
      </c>
      <c r="D140" s="4" t="s">
        <v>1941</v>
      </c>
      <c r="E140" s="4" t="s">
        <v>1942</v>
      </c>
      <c r="F140" s="4" t="s">
        <v>1943</v>
      </c>
      <c r="G140" s="4" t="s">
        <v>1754</v>
      </c>
      <c r="J140" s="4" t="s">
        <v>2376</v>
      </c>
    </row>
    <row r="141" spans="1:10">
      <c r="A141" s="4">
        <v>140</v>
      </c>
      <c r="B141" s="4" t="s">
        <v>1468</v>
      </c>
      <c r="C141" s="4" t="s">
        <v>100</v>
      </c>
      <c r="D141" s="4" t="s">
        <v>1944</v>
      </c>
      <c r="E141" s="4" t="s">
        <v>1945</v>
      </c>
      <c r="F141" s="4" t="s">
        <v>1946</v>
      </c>
      <c r="G141" s="4" t="s">
        <v>1562</v>
      </c>
      <c r="H141" s="4" t="s">
        <v>1947</v>
      </c>
      <c r="J141" s="4" t="s">
        <v>2376</v>
      </c>
    </row>
    <row r="142" spans="1:10">
      <c r="A142" s="4">
        <v>141</v>
      </c>
      <c r="B142" s="4" t="s">
        <v>1468</v>
      </c>
      <c r="C142" s="4" t="s">
        <v>100</v>
      </c>
      <c r="D142" s="4" t="s">
        <v>1948</v>
      </c>
      <c r="E142" s="4" t="s">
        <v>1949</v>
      </c>
      <c r="F142" s="4" t="s">
        <v>1950</v>
      </c>
      <c r="G142" s="4" t="s">
        <v>1754</v>
      </c>
      <c r="J142" s="4" t="s">
        <v>2376</v>
      </c>
    </row>
    <row r="143" spans="1:10">
      <c r="A143" s="4">
        <v>142</v>
      </c>
      <c r="B143" s="4" t="s">
        <v>1468</v>
      </c>
      <c r="C143" s="4" t="s">
        <v>100</v>
      </c>
      <c r="D143" s="4" t="s">
        <v>1951</v>
      </c>
      <c r="E143" s="4" t="s">
        <v>1952</v>
      </c>
      <c r="F143" s="4" t="s">
        <v>1953</v>
      </c>
      <c r="G143" s="4" t="s">
        <v>1754</v>
      </c>
      <c r="J143" s="4" t="s">
        <v>2376</v>
      </c>
    </row>
    <row r="144" spans="1:10">
      <c r="A144" s="4">
        <v>143</v>
      </c>
      <c r="B144" s="4" t="s">
        <v>1468</v>
      </c>
      <c r="C144" s="4" t="s">
        <v>100</v>
      </c>
      <c r="D144" s="4" t="s">
        <v>1954</v>
      </c>
      <c r="E144" s="4" t="s">
        <v>1955</v>
      </c>
      <c r="F144" s="4" t="s">
        <v>1956</v>
      </c>
      <c r="G144" s="4" t="s">
        <v>1891</v>
      </c>
      <c r="J144" s="4" t="s">
        <v>2376</v>
      </c>
    </row>
    <row r="145" spans="1:10">
      <c r="A145" s="4">
        <v>144</v>
      </c>
      <c r="B145" s="4" t="s">
        <v>1468</v>
      </c>
      <c r="C145" s="4" t="s">
        <v>100</v>
      </c>
      <c r="D145" s="4" t="s">
        <v>1957</v>
      </c>
      <c r="E145" s="4" t="s">
        <v>1958</v>
      </c>
      <c r="F145" s="4" t="s">
        <v>1959</v>
      </c>
      <c r="G145" s="4" t="s">
        <v>1891</v>
      </c>
      <c r="J145" s="4" t="s">
        <v>2376</v>
      </c>
    </row>
    <row r="146" spans="1:10">
      <c r="A146" s="4">
        <v>145</v>
      </c>
      <c r="B146" s="4" t="s">
        <v>1468</v>
      </c>
      <c r="C146" s="4" t="s">
        <v>100</v>
      </c>
      <c r="D146" s="4" t="s">
        <v>1960</v>
      </c>
      <c r="E146" s="4" t="s">
        <v>1961</v>
      </c>
      <c r="F146" s="4" t="s">
        <v>1962</v>
      </c>
      <c r="G146" s="4" t="s">
        <v>1598</v>
      </c>
      <c r="H146" s="4" t="s">
        <v>1963</v>
      </c>
      <c r="J146" s="4" t="s">
        <v>2376</v>
      </c>
    </row>
    <row r="147" spans="1:10">
      <c r="A147" s="4">
        <v>146</v>
      </c>
      <c r="B147" s="4" t="s">
        <v>1468</v>
      </c>
      <c r="C147" s="4" t="s">
        <v>100</v>
      </c>
      <c r="D147" s="4" t="s">
        <v>1964</v>
      </c>
      <c r="E147" s="4" t="s">
        <v>1965</v>
      </c>
      <c r="F147" s="4" t="s">
        <v>1966</v>
      </c>
      <c r="G147" s="4" t="s">
        <v>1967</v>
      </c>
      <c r="J147" s="4" t="s">
        <v>2376</v>
      </c>
    </row>
    <row r="148" spans="1:10">
      <c r="A148" s="4">
        <v>147</v>
      </c>
      <c r="B148" s="4" t="s">
        <v>1468</v>
      </c>
      <c r="C148" s="4" t="s">
        <v>100</v>
      </c>
      <c r="D148" s="4" t="s">
        <v>1968</v>
      </c>
      <c r="E148" s="4" t="s">
        <v>1969</v>
      </c>
      <c r="F148" s="4" t="s">
        <v>1970</v>
      </c>
      <c r="G148" s="4" t="s">
        <v>1684</v>
      </c>
      <c r="J148" s="4" t="s">
        <v>2376</v>
      </c>
    </row>
    <row r="149" spans="1:10">
      <c r="A149" s="4">
        <v>148</v>
      </c>
      <c r="B149" s="4" t="s">
        <v>1468</v>
      </c>
      <c r="C149" s="4" t="s">
        <v>100</v>
      </c>
      <c r="D149" s="4" t="s">
        <v>1971</v>
      </c>
      <c r="E149" s="4" t="s">
        <v>1972</v>
      </c>
      <c r="F149" s="4" t="s">
        <v>1973</v>
      </c>
      <c r="G149" s="4" t="s">
        <v>1562</v>
      </c>
      <c r="H149" s="4" t="s">
        <v>1974</v>
      </c>
      <c r="J149" s="4" t="s">
        <v>2376</v>
      </c>
    </row>
    <row r="150" spans="1:10">
      <c r="A150" s="4">
        <v>149</v>
      </c>
      <c r="B150" s="4" t="s">
        <v>1468</v>
      </c>
      <c r="C150" s="4" t="s">
        <v>100</v>
      </c>
      <c r="D150" s="4" t="s">
        <v>1975</v>
      </c>
      <c r="E150" s="4" t="s">
        <v>1976</v>
      </c>
      <c r="F150" s="4" t="s">
        <v>1977</v>
      </c>
      <c r="G150" s="4" t="s">
        <v>1562</v>
      </c>
      <c r="J150" s="4" t="s">
        <v>2376</v>
      </c>
    </row>
    <row r="151" spans="1:10">
      <c r="A151" s="4">
        <v>150</v>
      </c>
      <c r="B151" s="4" t="s">
        <v>1468</v>
      </c>
      <c r="C151" s="4" t="s">
        <v>100</v>
      </c>
      <c r="D151" s="4" t="s">
        <v>1978</v>
      </c>
      <c r="E151" s="4" t="s">
        <v>1979</v>
      </c>
      <c r="F151" s="4" t="s">
        <v>1980</v>
      </c>
      <c r="G151" s="4" t="s">
        <v>1658</v>
      </c>
      <c r="J151" s="4" t="s">
        <v>2376</v>
      </c>
    </row>
    <row r="152" spans="1:10">
      <c r="A152" s="4">
        <v>151</v>
      </c>
      <c r="B152" s="4" t="s">
        <v>1468</v>
      </c>
      <c r="C152" s="4" t="s">
        <v>100</v>
      </c>
      <c r="D152" s="4" t="s">
        <v>1981</v>
      </c>
      <c r="E152" s="4" t="s">
        <v>1982</v>
      </c>
      <c r="F152" s="4" t="s">
        <v>1983</v>
      </c>
      <c r="G152" s="4" t="s">
        <v>1750</v>
      </c>
      <c r="J152" s="4" t="s">
        <v>2376</v>
      </c>
    </row>
    <row r="153" spans="1:10">
      <c r="A153" s="4">
        <v>152</v>
      </c>
      <c r="B153" s="4" t="s">
        <v>1468</v>
      </c>
      <c r="C153" s="4" t="s">
        <v>100</v>
      </c>
      <c r="D153" s="4" t="s">
        <v>1984</v>
      </c>
      <c r="E153" s="4" t="s">
        <v>1985</v>
      </c>
      <c r="F153" s="4" t="s">
        <v>1986</v>
      </c>
      <c r="G153" s="4" t="s">
        <v>1476</v>
      </c>
      <c r="J153" s="4" t="s">
        <v>2376</v>
      </c>
    </row>
    <row r="154" spans="1:10">
      <c r="A154" s="4">
        <v>153</v>
      </c>
      <c r="B154" s="4" t="s">
        <v>1468</v>
      </c>
      <c r="C154" s="4" t="s">
        <v>100</v>
      </c>
      <c r="D154" s="4" t="s">
        <v>1987</v>
      </c>
      <c r="E154" s="4" t="s">
        <v>1988</v>
      </c>
      <c r="F154" s="4" t="s">
        <v>1989</v>
      </c>
      <c r="G154" s="4" t="s">
        <v>1990</v>
      </c>
      <c r="J154" s="4" t="s">
        <v>2376</v>
      </c>
    </row>
    <row r="155" spans="1:10">
      <c r="A155" s="4">
        <v>154</v>
      </c>
      <c r="B155" s="4" t="s">
        <v>1468</v>
      </c>
      <c r="C155" s="4" t="s">
        <v>100</v>
      </c>
      <c r="D155" s="4" t="s">
        <v>1991</v>
      </c>
      <c r="E155" s="4" t="s">
        <v>1992</v>
      </c>
      <c r="F155" s="4" t="s">
        <v>1993</v>
      </c>
      <c r="G155" s="4" t="s">
        <v>1499</v>
      </c>
      <c r="J155" s="4" t="s">
        <v>2376</v>
      </c>
    </row>
    <row r="156" spans="1:10">
      <c r="A156" s="4">
        <v>155</v>
      </c>
      <c r="B156" s="4" t="s">
        <v>1468</v>
      </c>
      <c r="C156" s="4" t="s">
        <v>100</v>
      </c>
      <c r="D156" s="4" t="s">
        <v>1994</v>
      </c>
      <c r="E156" s="4" t="s">
        <v>1995</v>
      </c>
      <c r="F156" s="4" t="s">
        <v>1996</v>
      </c>
      <c r="G156" s="4" t="s">
        <v>1499</v>
      </c>
      <c r="J156" s="4" t="s">
        <v>2376</v>
      </c>
    </row>
    <row r="157" spans="1:10">
      <c r="A157" s="4">
        <v>156</v>
      </c>
      <c r="B157" s="4" t="s">
        <v>1468</v>
      </c>
      <c r="C157" s="4" t="s">
        <v>100</v>
      </c>
      <c r="D157" s="4" t="s">
        <v>1997</v>
      </c>
      <c r="E157" s="4" t="s">
        <v>1998</v>
      </c>
      <c r="F157" s="4" t="s">
        <v>1999</v>
      </c>
      <c r="G157" s="4" t="s">
        <v>1509</v>
      </c>
      <c r="J157" s="4" t="s">
        <v>2376</v>
      </c>
    </row>
    <row r="158" spans="1:10">
      <c r="A158" s="4">
        <v>157</v>
      </c>
      <c r="B158" s="4" t="s">
        <v>1468</v>
      </c>
      <c r="C158" s="4" t="s">
        <v>100</v>
      </c>
      <c r="D158" s="4" t="s">
        <v>2000</v>
      </c>
      <c r="E158" s="4" t="s">
        <v>2001</v>
      </c>
      <c r="F158" s="4" t="s">
        <v>2002</v>
      </c>
      <c r="G158" s="4" t="s">
        <v>1750</v>
      </c>
      <c r="J158" s="4" t="s">
        <v>2376</v>
      </c>
    </row>
    <row r="159" spans="1:10">
      <c r="A159" s="4">
        <v>158</v>
      </c>
      <c r="B159" s="4" t="s">
        <v>1468</v>
      </c>
      <c r="C159" s="4" t="s">
        <v>100</v>
      </c>
      <c r="D159" s="4" t="s">
        <v>2003</v>
      </c>
      <c r="E159" s="4" t="s">
        <v>2004</v>
      </c>
      <c r="F159" s="4" t="s">
        <v>2005</v>
      </c>
      <c r="G159" s="4" t="s">
        <v>2006</v>
      </c>
      <c r="J159" s="4" t="s">
        <v>2376</v>
      </c>
    </row>
    <row r="160" spans="1:10">
      <c r="A160" s="4">
        <v>159</v>
      </c>
      <c r="B160" s="4" t="s">
        <v>1468</v>
      </c>
      <c r="C160" s="4" t="s">
        <v>100</v>
      </c>
      <c r="D160" s="4" t="s">
        <v>2007</v>
      </c>
      <c r="E160" s="4" t="s">
        <v>2008</v>
      </c>
      <c r="F160" s="4" t="s">
        <v>2009</v>
      </c>
      <c r="G160" s="4" t="s">
        <v>1519</v>
      </c>
      <c r="J160" s="4" t="s">
        <v>2376</v>
      </c>
    </row>
    <row r="161" spans="1:10">
      <c r="A161" s="4">
        <v>160</v>
      </c>
      <c r="B161" s="4" t="s">
        <v>1468</v>
      </c>
      <c r="C161" s="4" t="s">
        <v>100</v>
      </c>
      <c r="D161" s="4" t="s">
        <v>2010</v>
      </c>
      <c r="E161" s="4" t="s">
        <v>2011</v>
      </c>
      <c r="F161" s="4" t="s">
        <v>2012</v>
      </c>
      <c r="G161" s="4" t="s">
        <v>1699</v>
      </c>
      <c r="J161" s="4" t="s">
        <v>2376</v>
      </c>
    </row>
    <row r="162" spans="1:10">
      <c r="A162" s="4">
        <v>161</v>
      </c>
      <c r="B162" s="4" t="s">
        <v>1468</v>
      </c>
      <c r="C162" s="4" t="s">
        <v>100</v>
      </c>
      <c r="D162" s="4" t="s">
        <v>2013</v>
      </c>
      <c r="E162" s="4" t="s">
        <v>2014</v>
      </c>
      <c r="F162" s="4" t="s">
        <v>2015</v>
      </c>
      <c r="G162" s="4" t="s">
        <v>1699</v>
      </c>
      <c r="J162" s="4" t="s">
        <v>2376</v>
      </c>
    </row>
    <row r="163" spans="1:10">
      <c r="A163" s="4">
        <v>162</v>
      </c>
      <c r="B163" s="4" t="s">
        <v>1468</v>
      </c>
      <c r="C163" s="4" t="s">
        <v>100</v>
      </c>
      <c r="D163" s="4" t="s">
        <v>2016</v>
      </c>
      <c r="E163" s="4" t="s">
        <v>2017</v>
      </c>
      <c r="F163" s="4" t="s">
        <v>2018</v>
      </c>
      <c r="G163" s="4" t="s">
        <v>1710</v>
      </c>
      <c r="J163" s="4" t="s">
        <v>2376</v>
      </c>
    </row>
    <row r="164" spans="1:10">
      <c r="A164" s="4">
        <v>163</v>
      </c>
      <c r="B164" s="4" t="s">
        <v>1468</v>
      </c>
      <c r="C164" s="4" t="s">
        <v>100</v>
      </c>
      <c r="D164" s="4" t="s">
        <v>2019</v>
      </c>
      <c r="E164" s="4" t="s">
        <v>2020</v>
      </c>
      <c r="F164" s="4" t="s">
        <v>2021</v>
      </c>
      <c r="G164" s="4" t="s">
        <v>1487</v>
      </c>
      <c r="J164" s="4" t="s">
        <v>2376</v>
      </c>
    </row>
    <row r="165" spans="1:10">
      <c r="A165" s="4">
        <v>164</v>
      </c>
      <c r="B165" s="4" t="s">
        <v>1468</v>
      </c>
      <c r="C165" s="4" t="s">
        <v>100</v>
      </c>
      <c r="D165" s="4" t="s">
        <v>2022</v>
      </c>
      <c r="E165" s="4" t="s">
        <v>2023</v>
      </c>
      <c r="F165" s="4" t="s">
        <v>2024</v>
      </c>
      <c r="G165" s="4" t="s">
        <v>1754</v>
      </c>
      <c r="J165" s="4" t="s">
        <v>2376</v>
      </c>
    </row>
    <row r="166" spans="1:10">
      <c r="A166" s="4">
        <v>165</v>
      </c>
      <c r="B166" s="4" t="s">
        <v>1468</v>
      </c>
      <c r="C166" s="4" t="s">
        <v>100</v>
      </c>
      <c r="D166" s="4" t="s">
        <v>2025</v>
      </c>
      <c r="E166" s="4" t="s">
        <v>2026</v>
      </c>
      <c r="F166" s="4" t="s">
        <v>2027</v>
      </c>
      <c r="G166" s="4" t="s">
        <v>1535</v>
      </c>
      <c r="J166" s="4" t="s">
        <v>2376</v>
      </c>
    </row>
    <row r="167" spans="1:10">
      <c r="A167" s="4">
        <v>166</v>
      </c>
      <c r="B167" s="4" t="s">
        <v>1468</v>
      </c>
      <c r="C167" s="4" t="s">
        <v>100</v>
      </c>
      <c r="D167" s="4" t="s">
        <v>2028</v>
      </c>
      <c r="E167" s="4" t="s">
        <v>2029</v>
      </c>
      <c r="F167" s="4" t="s">
        <v>2030</v>
      </c>
      <c r="G167" s="4" t="s">
        <v>1684</v>
      </c>
      <c r="J167" s="4" t="s">
        <v>2376</v>
      </c>
    </row>
    <row r="168" spans="1:10">
      <c r="A168" s="4">
        <v>167</v>
      </c>
      <c r="B168" s="4" t="s">
        <v>1468</v>
      </c>
      <c r="C168" s="4" t="s">
        <v>100</v>
      </c>
      <c r="D168" s="4" t="s">
        <v>2031</v>
      </c>
      <c r="E168" s="4" t="s">
        <v>2032</v>
      </c>
      <c r="F168" s="4" t="s">
        <v>1593</v>
      </c>
      <c r="G168" s="4" t="s">
        <v>2033</v>
      </c>
      <c r="J168" s="4" t="s">
        <v>2376</v>
      </c>
    </row>
    <row r="169" spans="1:10">
      <c r="A169" s="4">
        <v>168</v>
      </c>
      <c r="B169" s="4" t="s">
        <v>1468</v>
      </c>
      <c r="C169" s="4" t="s">
        <v>100</v>
      </c>
      <c r="D169" s="4" t="s">
        <v>2034</v>
      </c>
      <c r="E169" s="4" t="s">
        <v>2035</v>
      </c>
      <c r="F169" s="4" t="s">
        <v>2036</v>
      </c>
      <c r="G169" s="4" t="s">
        <v>2037</v>
      </c>
      <c r="J169" s="4" t="s">
        <v>2376</v>
      </c>
    </row>
    <row r="170" spans="1:10">
      <c r="A170" s="4">
        <v>169</v>
      </c>
      <c r="B170" s="4" t="s">
        <v>1468</v>
      </c>
      <c r="C170" s="4" t="s">
        <v>100</v>
      </c>
      <c r="D170" s="4" t="s">
        <v>2038</v>
      </c>
      <c r="E170" s="4" t="s">
        <v>2039</v>
      </c>
      <c r="F170" s="4" t="s">
        <v>2040</v>
      </c>
      <c r="G170" s="4" t="s">
        <v>1499</v>
      </c>
      <c r="J170" s="4" t="s">
        <v>2376</v>
      </c>
    </row>
    <row r="171" spans="1:10">
      <c r="A171" s="4">
        <v>170</v>
      </c>
      <c r="B171" s="4" t="s">
        <v>1468</v>
      </c>
      <c r="C171" s="4" t="s">
        <v>100</v>
      </c>
      <c r="D171" s="4" t="s">
        <v>2041</v>
      </c>
      <c r="E171" s="4" t="s">
        <v>2042</v>
      </c>
      <c r="F171" s="4" t="s">
        <v>2043</v>
      </c>
      <c r="G171" s="4" t="s">
        <v>2044</v>
      </c>
      <c r="J171" s="4" t="s">
        <v>2376</v>
      </c>
    </row>
    <row r="172" spans="1:10">
      <c r="A172" s="4">
        <v>171</v>
      </c>
      <c r="B172" s="4" t="s">
        <v>1468</v>
      </c>
      <c r="C172" s="4" t="s">
        <v>100</v>
      </c>
      <c r="D172" s="4" t="s">
        <v>2045</v>
      </c>
      <c r="E172" s="4" t="s">
        <v>2046</v>
      </c>
      <c r="F172" s="4" t="s">
        <v>2047</v>
      </c>
      <c r="G172" s="4" t="s">
        <v>1703</v>
      </c>
      <c r="H172" s="4" t="s">
        <v>2048</v>
      </c>
      <c r="J172" s="4" t="s">
        <v>2376</v>
      </c>
    </row>
    <row r="173" spans="1:10">
      <c r="A173" s="4">
        <v>172</v>
      </c>
      <c r="B173" s="4" t="s">
        <v>1468</v>
      </c>
      <c r="C173" s="4" t="s">
        <v>100</v>
      </c>
      <c r="D173" s="4" t="s">
        <v>2049</v>
      </c>
      <c r="E173" s="4" t="s">
        <v>2050</v>
      </c>
      <c r="F173" s="4" t="s">
        <v>2051</v>
      </c>
      <c r="G173" s="4" t="s">
        <v>2052</v>
      </c>
      <c r="J173" s="4" t="s">
        <v>2376</v>
      </c>
    </row>
    <row r="174" spans="1:10">
      <c r="A174" s="4">
        <v>173</v>
      </c>
      <c r="B174" s="4" t="s">
        <v>1468</v>
      </c>
      <c r="C174" s="4" t="s">
        <v>100</v>
      </c>
      <c r="D174" s="4" t="s">
        <v>2053</v>
      </c>
      <c r="E174" s="4" t="s">
        <v>2054</v>
      </c>
      <c r="F174" s="4" t="s">
        <v>2055</v>
      </c>
      <c r="G174" s="4" t="s">
        <v>2056</v>
      </c>
      <c r="J174" s="4" t="s">
        <v>2376</v>
      </c>
    </row>
    <row r="175" spans="1:10">
      <c r="A175" s="4">
        <v>174</v>
      </c>
      <c r="B175" s="4" t="s">
        <v>1468</v>
      </c>
      <c r="C175" s="4" t="s">
        <v>100</v>
      </c>
      <c r="D175" s="4" t="s">
        <v>2057</v>
      </c>
      <c r="E175" s="4" t="s">
        <v>2058</v>
      </c>
      <c r="F175" s="4" t="s">
        <v>2059</v>
      </c>
      <c r="G175" s="4" t="s">
        <v>2044</v>
      </c>
      <c r="J175" s="4" t="s">
        <v>2376</v>
      </c>
    </row>
    <row r="176" spans="1:10">
      <c r="A176" s="4">
        <v>175</v>
      </c>
      <c r="B176" s="4" t="s">
        <v>1468</v>
      </c>
      <c r="C176" s="4" t="s">
        <v>100</v>
      </c>
      <c r="D176" s="4" t="s">
        <v>2060</v>
      </c>
      <c r="E176" s="4" t="s">
        <v>2061</v>
      </c>
      <c r="F176" s="4" t="s">
        <v>2062</v>
      </c>
      <c r="G176" s="4" t="s">
        <v>2037</v>
      </c>
      <c r="H176" s="4" t="s">
        <v>2063</v>
      </c>
      <c r="J176" s="4" t="s">
        <v>2376</v>
      </c>
    </row>
    <row r="177" spans="1:10">
      <c r="A177" s="4">
        <v>176</v>
      </c>
      <c r="B177" s="4" t="s">
        <v>1468</v>
      </c>
      <c r="C177" s="4" t="s">
        <v>100</v>
      </c>
      <c r="D177" s="4" t="s">
        <v>2064</v>
      </c>
      <c r="E177" s="4" t="s">
        <v>2065</v>
      </c>
      <c r="F177" s="4" t="s">
        <v>2066</v>
      </c>
      <c r="G177" s="4" t="s">
        <v>2067</v>
      </c>
      <c r="J177" s="4" t="s">
        <v>2376</v>
      </c>
    </row>
    <row r="178" spans="1:10">
      <c r="A178" s="4">
        <v>177</v>
      </c>
      <c r="B178" s="4" t="s">
        <v>1468</v>
      </c>
      <c r="C178" s="4" t="s">
        <v>100</v>
      </c>
      <c r="D178" s="4" t="s">
        <v>2068</v>
      </c>
      <c r="E178" s="4" t="s">
        <v>2069</v>
      </c>
      <c r="F178" s="4" t="s">
        <v>2070</v>
      </c>
      <c r="G178" s="4" t="s">
        <v>1567</v>
      </c>
      <c r="J178" s="4" t="s">
        <v>2376</v>
      </c>
    </row>
    <row r="179" spans="1:10">
      <c r="A179" s="4">
        <v>178</v>
      </c>
      <c r="B179" s="4" t="s">
        <v>1468</v>
      </c>
      <c r="C179" s="4" t="s">
        <v>100</v>
      </c>
      <c r="D179" s="4" t="s">
        <v>2071</v>
      </c>
      <c r="E179" s="4" t="s">
        <v>2072</v>
      </c>
      <c r="F179" s="4" t="s">
        <v>2073</v>
      </c>
      <c r="G179" s="4" t="s">
        <v>1583</v>
      </c>
      <c r="J179" s="4" t="s">
        <v>2376</v>
      </c>
    </row>
    <row r="180" spans="1:10">
      <c r="A180" s="4">
        <v>179</v>
      </c>
      <c r="B180" s="4" t="s">
        <v>1468</v>
      </c>
      <c r="C180" s="4" t="s">
        <v>100</v>
      </c>
      <c r="D180" s="4" t="s">
        <v>2074</v>
      </c>
      <c r="E180" s="4" t="s">
        <v>2075</v>
      </c>
      <c r="F180" s="4" t="s">
        <v>2076</v>
      </c>
      <c r="G180" s="4" t="s">
        <v>1476</v>
      </c>
      <c r="J180" s="4" t="s">
        <v>2376</v>
      </c>
    </row>
    <row r="181" spans="1:10">
      <c r="A181" s="4">
        <v>180</v>
      </c>
      <c r="B181" s="4" t="s">
        <v>1468</v>
      </c>
      <c r="C181" s="4" t="s">
        <v>100</v>
      </c>
      <c r="D181" s="4" t="s">
        <v>2077</v>
      </c>
      <c r="E181" s="4" t="s">
        <v>2078</v>
      </c>
      <c r="F181" s="4" t="s">
        <v>2079</v>
      </c>
      <c r="G181" s="4" t="s">
        <v>1535</v>
      </c>
      <c r="J181" s="4" t="s">
        <v>2376</v>
      </c>
    </row>
    <row r="182" spans="1:10">
      <c r="A182" s="4">
        <v>181</v>
      </c>
      <c r="B182" s="4" t="s">
        <v>1468</v>
      </c>
      <c r="C182" s="4" t="s">
        <v>100</v>
      </c>
      <c r="D182" s="4" t="s">
        <v>2080</v>
      </c>
      <c r="E182" s="4" t="s">
        <v>2081</v>
      </c>
      <c r="F182" s="4" t="s">
        <v>2082</v>
      </c>
      <c r="G182" s="4" t="s">
        <v>2083</v>
      </c>
      <c r="J182" s="4" t="s">
        <v>2376</v>
      </c>
    </row>
    <row r="183" spans="1:10">
      <c r="A183" s="4">
        <v>182</v>
      </c>
      <c r="B183" s="4" t="s">
        <v>1468</v>
      </c>
      <c r="C183" s="4" t="s">
        <v>100</v>
      </c>
      <c r="D183" s="4" t="s">
        <v>2084</v>
      </c>
      <c r="E183" s="4" t="s">
        <v>2085</v>
      </c>
      <c r="F183" s="4" t="s">
        <v>2086</v>
      </c>
      <c r="G183" s="4" t="s">
        <v>1535</v>
      </c>
      <c r="J183" s="4" t="s">
        <v>2376</v>
      </c>
    </row>
    <row r="184" spans="1:10">
      <c r="A184" s="4">
        <v>183</v>
      </c>
      <c r="B184" s="4" t="s">
        <v>1468</v>
      </c>
      <c r="C184" s="4" t="s">
        <v>100</v>
      </c>
      <c r="D184" s="4" t="s">
        <v>2087</v>
      </c>
      <c r="E184" s="4" t="s">
        <v>2088</v>
      </c>
      <c r="F184" s="4" t="s">
        <v>2089</v>
      </c>
      <c r="G184" s="4" t="s">
        <v>1990</v>
      </c>
      <c r="J184" s="4" t="s">
        <v>2376</v>
      </c>
    </row>
    <row r="185" spans="1:10">
      <c r="A185" s="4">
        <v>184</v>
      </c>
      <c r="B185" s="4" t="s">
        <v>1468</v>
      </c>
      <c r="C185" s="4" t="s">
        <v>100</v>
      </c>
      <c r="D185" s="4" t="s">
        <v>2090</v>
      </c>
      <c r="E185" s="4" t="s">
        <v>2091</v>
      </c>
      <c r="F185" s="4" t="s">
        <v>2092</v>
      </c>
      <c r="G185" s="4" t="s">
        <v>1524</v>
      </c>
      <c r="H185" s="4" t="s">
        <v>2093</v>
      </c>
      <c r="J185" s="4" t="s">
        <v>2376</v>
      </c>
    </row>
    <row r="186" spans="1:10">
      <c r="A186" s="4">
        <v>185</v>
      </c>
      <c r="B186" s="4" t="s">
        <v>1468</v>
      </c>
      <c r="C186" s="4" t="s">
        <v>100</v>
      </c>
      <c r="D186" s="4" t="s">
        <v>2094</v>
      </c>
      <c r="E186" s="4" t="s">
        <v>2095</v>
      </c>
      <c r="F186" s="4" t="s">
        <v>2096</v>
      </c>
      <c r="G186" s="4" t="s">
        <v>1640</v>
      </c>
      <c r="J186" s="4" t="s">
        <v>2376</v>
      </c>
    </row>
    <row r="187" spans="1:10">
      <c r="A187" s="4">
        <v>186</v>
      </c>
      <c r="B187" s="4" t="s">
        <v>1468</v>
      </c>
      <c r="C187" s="4" t="s">
        <v>100</v>
      </c>
      <c r="D187" s="4" t="s">
        <v>2097</v>
      </c>
      <c r="E187" s="4" t="s">
        <v>2098</v>
      </c>
      <c r="F187" s="4" t="s">
        <v>2099</v>
      </c>
      <c r="G187" s="4" t="s">
        <v>2100</v>
      </c>
      <c r="J187" s="4" t="s">
        <v>2376</v>
      </c>
    </row>
    <row r="188" spans="1:10">
      <c r="A188" s="4">
        <v>187</v>
      </c>
      <c r="B188" s="4" t="s">
        <v>1468</v>
      </c>
      <c r="C188" s="4" t="s">
        <v>100</v>
      </c>
      <c r="D188" s="4" t="s">
        <v>2101</v>
      </c>
      <c r="E188" s="4" t="s">
        <v>2102</v>
      </c>
      <c r="F188" s="4" t="s">
        <v>2103</v>
      </c>
      <c r="G188" s="4" t="s">
        <v>2100</v>
      </c>
      <c r="J188" s="4" t="s">
        <v>2376</v>
      </c>
    </row>
    <row r="189" spans="1:10">
      <c r="A189" s="4">
        <v>188</v>
      </c>
      <c r="B189" s="4" t="s">
        <v>1468</v>
      </c>
      <c r="C189" s="4" t="s">
        <v>100</v>
      </c>
      <c r="D189" s="4" t="s">
        <v>2104</v>
      </c>
      <c r="E189" s="4" t="s">
        <v>2105</v>
      </c>
      <c r="F189" s="4" t="s">
        <v>2106</v>
      </c>
      <c r="G189" s="4" t="s">
        <v>1562</v>
      </c>
      <c r="J189" s="4" t="s">
        <v>2376</v>
      </c>
    </row>
    <row r="190" spans="1:10">
      <c r="A190" s="4">
        <v>189</v>
      </c>
      <c r="B190" s="4" t="s">
        <v>1468</v>
      </c>
      <c r="C190" s="4" t="s">
        <v>100</v>
      </c>
      <c r="D190" s="4" t="s">
        <v>2107</v>
      </c>
      <c r="E190" s="4" t="s">
        <v>2108</v>
      </c>
      <c r="F190" s="4" t="s">
        <v>2109</v>
      </c>
      <c r="G190" s="4" t="s">
        <v>2110</v>
      </c>
      <c r="J190" s="4" t="s">
        <v>2376</v>
      </c>
    </row>
    <row r="191" spans="1:10">
      <c r="A191" s="4">
        <v>190</v>
      </c>
      <c r="B191" s="4" t="s">
        <v>1468</v>
      </c>
      <c r="C191" s="4" t="s">
        <v>100</v>
      </c>
      <c r="D191" s="4" t="s">
        <v>2111</v>
      </c>
      <c r="E191" s="4" t="s">
        <v>2112</v>
      </c>
      <c r="F191" s="4" t="s">
        <v>2113</v>
      </c>
      <c r="G191" s="4" t="s">
        <v>1920</v>
      </c>
      <c r="J191" s="4" t="s">
        <v>2376</v>
      </c>
    </row>
    <row r="192" spans="1:10">
      <c r="A192" s="4">
        <v>191</v>
      </c>
      <c r="B192" s="4" t="s">
        <v>1468</v>
      </c>
      <c r="C192" s="4" t="s">
        <v>100</v>
      </c>
      <c r="D192" s="4" t="s">
        <v>2114</v>
      </c>
      <c r="E192" s="4" t="s">
        <v>2112</v>
      </c>
      <c r="F192" s="4" t="s">
        <v>2115</v>
      </c>
      <c r="G192" s="4" t="s">
        <v>1524</v>
      </c>
      <c r="J192" s="4" t="s">
        <v>2376</v>
      </c>
    </row>
    <row r="193" spans="1:10">
      <c r="A193" s="4">
        <v>192</v>
      </c>
      <c r="B193" s="4" t="s">
        <v>1468</v>
      </c>
      <c r="C193" s="4" t="s">
        <v>100</v>
      </c>
      <c r="D193" s="4" t="s">
        <v>2116</v>
      </c>
      <c r="E193" s="4" t="s">
        <v>2117</v>
      </c>
      <c r="F193" s="4" t="s">
        <v>2118</v>
      </c>
      <c r="G193" s="4" t="s">
        <v>2119</v>
      </c>
      <c r="H193" s="4" t="s">
        <v>2120</v>
      </c>
      <c r="J193" s="4" t="s">
        <v>2376</v>
      </c>
    </row>
    <row r="194" spans="1:10">
      <c r="A194" s="4">
        <v>193</v>
      </c>
      <c r="B194" s="4" t="s">
        <v>1468</v>
      </c>
      <c r="C194" s="4" t="s">
        <v>100</v>
      </c>
      <c r="D194" s="4" t="s">
        <v>2121</v>
      </c>
      <c r="E194" s="4" t="s">
        <v>2122</v>
      </c>
      <c r="F194" s="4" t="s">
        <v>2123</v>
      </c>
      <c r="G194" s="4" t="s">
        <v>1535</v>
      </c>
      <c r="J194" s="4" t="s">
        <v>2376</v>
      </c>
    </row>
    <row r="195" spans="1:10">
      <c r="A195" s="4">
        <v>194</v>
      </c>
      <c r="B195" s="4" t="s">
        <v>1468</v>
      </c>
      <c r="C195" s="4" t="s">
        <v>100</v>
      </c>
      <c r="D195" s="4" t="s">
        <v>2124</v>
      </c>
      <c r="E195" s="4" t="s">
        <v>2125</v>
      </c>
      <c r="F195" s="4" t="s">
        <v>2126</v>
      </c>
      <c r="G195" s="4" t="s">
        <v>1575</v>
      </c>
      <c r="J195" s="4" t="s">
        <v>2376</v>
      </c>
    </row>
    <row r="196" spans="1:10">
      <c r="A196" s="4">
        <v>195</v>
      </c>
      <c r="B196" s="4" t="s">
        <v>1468</v>
      </c>
      <c r="C196" s="4" t="s">
        <v>100</v>
      </c>
      <c r="D196" s="4" t="s">
        <v>2127</v>
      </c>
      <c r="E196" s="4" t="s">
        <v>2128</v>
      </c>
      <c r="F196" s="4" t="s">
        <v>2129</v>
      </c>
      <c r="G196" s="4" t="s">
        <v>1575</v>
      </c>
      <c r="J196" s="4" t="s">
        <v>2376</v>
      </c>
    </row>
    <row r="197" spans="1:10">
      <c r="A197" s="4">
        <v>196</v>
      </c>
      <c r="B197" s="4" t="s">
        <v>1468</v>
      </c>
      <c r="C197" s="4" t="s">
        <v>100</v>
      </c>
      <c r="D197" s="4" t="s">
        <v>2130</v>
      </c>
      <c r="E197" s="4" t="s">
        <v>2131</v>
      </c>
      <c r="F197" s="4" t="s">
        <v>2132</v>
      </c>
      <c r="G197" s="4" t="s">
        <v>2044</v>
      </c>
      <c r="J197" s="4" t="s">
        <v>2376</v>
      </c>
    </row>
    <row r="198" spans="1:10">
      <c r="A198" s="4">
        <v>197</v>
      </c>
      <c r="B198" s="4" t="s">
        <v>1468</v>
      </c>
      <c r="C198" s="4" t="s">
        <v>100</v>
      </c>
      <c r="D198" s="4" t="s">
        <v>2133</v>
      </c>
      <c r="E198" s="4" t="s">
        <v>2134</v>
      </c>
      <c r="F198" s="4" t="s">
        <v>2135</v>
      </c>
      <c r="G198" s="4" t="s">
        <v>1509</v>
      </c>
      <c r="J198" s="4" t="s">
        <v>2376</v>
      </c>
    </row>
    <row r="199" spans="1:10">
      <c r="A199" s="4">
        <v>198</v>
      </c>
      <c r="B199" s="4" t="s">
        <v>1468</v>
      </c>
      <c r="C199" s="4" t="s">
        <v>100</v>
      </c>
      <c r="D199" s="4" t="s">
        <v>2136</v>
      </c>
      <c r="E199" s="4" t="s">
        <v>2137</v>
      </c>
      <c r="F199" s="4" t="s">
        <v>2138</v>
      </c>
      <c r="G199" s="4" t="s">
        <v>1524</v>
      </c>
      <c r="J199" s="4" t="s">
        <v>2376</v>
      </c>
    </row>
    <row r="200" spans="1:10">
      <c r="A200" s="4">
        <v>199</v>
      </c>
      <c r="B200" s="4" t="s">
        <v>1468</v>
      </c>
      <c r="C200" s="4" t="s">
        <v>100</v>
      </c>
      <c r="D200" s="4" t="s">
        <v>2139</v>
      </c>
      <c r="E200" s="4" t="s">
        <v>2140</v>
      </c>
      <c r="F200" s="4" t="s">
        <v>2141</v>
      </c>
      <c r="G200" s="4" t="s">
        <v>1654</v>
      </c>
      <c r="J200" s="4" t="s">
        <v>2376</v>
      </c>
    </row>
    <row r="201" spans="1:10">
      <c r="A201" s="4">
        <v>200</v>
      </c>
      <c r="B201" s="4" t="s">
        <v>1468</v>
      </c>
      <c r="C201" s="4" t="s">
        <v>100</v>
      </c>
      <c r="D201" s="4" t="s">
        <v>2142</v>
      </c>
      <c r="E201" s="4" t="s">
        <v>2143</v>
      </c>
      <c r="F201" s="4" t="s">
        <v>2144</v>
      </c>
      <c r="G201" s="4" t="s">
        <v>1699</v>
      </c>
      <c r="J201" s="4" t="s">
        <v>2376</v>
      </c>
    </row>
    <row r="202" spans="1:10">
      <c r="A202" s="4">
        <v>201</v>
      </c>
      <c r="B202" s="4" t="s">
        <v>1468</v>
      </c>
      <c r="C202" s="4" t="s">
        <v>100</v>
      </c>
      <c r="D202" s="4" t="s">
        <v>2145</v>
      </c>
      <c r="E202" s="4" t="s">
        <v>2146</v>
      </c>
      <c r="F202" s="4" t="s">
        <v>2147</v>
      </c>
      <c r="G202" s="4" t="s">
        <v>1567</v>
      </c>
      <c r="J202" s="4" t="s">
        <v>2376</v>
      </c>
    </row>
    <row r="203" spans="1:10">
      <c r="A203" s="4">
        <v>202</v>
      </c>
      <c r="B203" s="4" t="s">
        <v>1468</v>
      </c>
      <c r="C203" s="4" t="s">
        <v>100</v>
      </c>
      <c r="D203" s="4" t="s">
        <v>2148</v>
      </c>
      <c r="E203" s="4" t="s">
        <v>2149</v>
      </c>
      <c r="F203" s="4" t="s">
        <v>2150</v>
      </c>
      <c r="G203" s="4" t="s">
        <v>1684</v>
      </c>
      <c r="J203" s="4" t="s">
        <v>2376</v>
      </c>
    </row>
    <row r="204" spans="1:10">
      <c r="A204" s="4">
        <v>203</v>
      </c>
      <c r="B204" s="4" t="s">
        <v>1468</v>
      </c>
      <c r="C204" s="4" t="s">
        <v>100</v>
      </c>
      <c r="D204" s="4" t="s">
        <v>2151</v>
      </c>
      <c r="E204" s="4" t="s">
        <v>2152</v>
      </c>
      <c r="F204" s="4" t="s">
        <v>2153</v>
      </c>
      <c r="G204" s="4" t="s">
        <v>1487</v>
      </c>
      <c r="J204" s="4" t="s">
        <v>2376</v>
      </c>
    </row>
    <row r="205" spans="1:10">
      <c r="A205" s="4">
        <v>204</v>
      </c>
      <c r="B205" s="4" t="s">
        <v>1468</v>
      </c>
      <c r="C205" s="4" t="s">
        <v>100</v>
      </c>
      <c r="D205" s="4" t="s">
        <v>2154</v>
      </c>
      <c r="E205" s="4" t="s">
        <v>2155</v>
      </c>
      <c r="F205" s="4" t="s">
        <v>2156</v>
      </c>
      <c r="G205" s="4" t="s">
        <v>1612</v>
      </c>
      <c r="J205" s="4" t="s">
        <v>2376</v>
      </c>
    </row>
    <row r="206" spans="1:10">
      <c r="A206" s="4">
        <v>205</v>
      </c>
      <c r="B206" s="4" t="s">
        <v>1468</v>
      </c>
      <c r="C206" s="4" t="s">
        <v>100</v>
      </c>
      <c r="D206" s="4" t="s">
        <v>2157</v>
      </c>
      <c r="E206" s="4" t="s">
        <v>2158</v>
      </c>
      <c r="F206" s="4" t="s">
        <v>2159</v>
      </c>
      <c r="G206" s="4" t="s">
        <v>1499</v>
      </c>
      <c r="J206" s="4" t="s">
        <v>2376</v>
      </c>
    </row>
    <row r="207" spans="1:10">
      <c r="A207" s="4">
        <v>206</v>
      </c>
      <c r="B207" s="4" t="s">
        <v>1468</v>
      </c>
      <c r="C207" s="4" t="s">
        <v>100</v>
      </c>
      <c r="D207" s="4" t="s">
        <v>2160</v>
      </c>
      <c r="E207" s="4" t="s">
        <v>2161</v>
      </c>
      <c r="F207" s="4" t="s">
        <v>2162</v>
      </c>
      <c r="G207" s="4" t="s">
        <v>1524</v>
      </c>
      <c r="J207" s="4" t="s">
        <v>2376</v>
      </c>
    </row>
    <row r="208" spans="1:10">
      <c r="A208" s="4">
        <v>207</v>
      </c>
      <c r="B208" s="4" t="s">
        <v>1468</v>
      </c>
      <c r="C208" s="4" t="s">
        <v>100</v>
      </c>
      <c r="D208" s="4" t="s">
        <v>2163</v>
      </c>
      <c r="E208" s="4" t="s">
        <v>2164</v>
      </c>
      <c r="F208" s="4" t="s">
        <v>2165</v>
      </c>
      <c r="G208" s="4" t="s">
        <v>1684</v>
      </c>
      <c r="H208" s="4" t="s">
        <v>2166</v>
      </c>
      <c r="J208" s="4" t="s">
        <v>2376</v>
      </c>
    </row>
    <row r="209" spans="1:10">
      <c r="A209" s="4">
        <v>208</v>
      </c>
      <c r="B209" s="4" t="s">
        <v>1468</v>
      </c>
      <c r="C209" s="4" t="s">
        <v>100</v>
      </c>
      <c r="D209" s="4" t="s">
        <v>2167</v>
      </c>
      <c r="E209" s="4" t="s">
        <v>2168</v>
      </c>
      <c r="F209" s="4" t="s">
        <v>2169</v>
      </c>
      <c r="G209" s="4" t="s">
        <v>1616</v>
      </c>
      <c r="J209" s="4" t="s">
        <v>2376</v>
      </c>
    </row>
    <row r="210" spans="1:10">
      <c r="A210" s="4">
        <v>209</v>
      </c>
      <c r="B210" s="4" t="s">
        <v>1468</v>
      </c>
      <c r="C210" s="4" t="s">
        <v>100</v>
      </c>
      <c r="D210" s="4" t="s">
        <v>2170</v>
      </c>
      <c r="E210" s="4" t="s">
        <v>2171</v>
      </c>
      <c r="F210" s="4" t="s">
        <v>2172</v>
      </c>
      <c r="G210" s="4" t="s">
        <v>1499</v>
      </c>
      <c r="J210" s="4" t="s">
        <v>2376</v>
      </c>
    </row>
    <row r="211" spans="1:10">
      <c r="A211" s="4">
        <v>210</v>
      </c>
      <c r="B211" s="4" t="s">
        <v>1468</v>
      </c>
      <c r="C211" s="4" t="s">
        <v>100</v>
      </c>
      <c r="D211" s="4" t="s">
        <v>2173</v>
      </c>
      <c r="E211" s="4" t="s">
        <v>2174</v>
      </c>
      <c r="F211" s="4" t="s">
        <v>2175</v>
      </c>
      <c r="G211" s="4" t="s">
        <v>2100</v>
      </c>
      <c r="J211" s="4" t="s">
        <v>2376</v>
      </c>
    </row>
    <row r="212" spans="1:10">
      <c r="A212" s="4">
        <v>211</v>
      </c>
      <c r="B212" s="4" t="s">
        <v>1468</v>
      </c>
      <c r="C212" s="4" t="s">
        <v>100</v>
      </c>
      <c r="D212" s="4" t="s">
        <v>2176</v>
      </c>
      <c r="E212" s="4" t="s">
        <v>2177</v>
      </c>
      <c r="F212" s="4" t="s">
        <v>2178</v>
      </c>
      <c r="G212" s="4" t="s">
        <v>1684</v>
      </c>
      <c r="J212" s="4" t="s">
        <v>2376</v>
      </c>
    </row>
    <row r="213" spans="1:10">
      <c r="A213" s="4">
        <v>212</v>
      </c>
      <c r="B213" s="4" t="s">
        <v>1468</v>
      </c>
      <c r="C213" s="4" t="s">
        <v>100</v>
      </c>
      <c r="D213" s="4" t="s">
        <v>2179</v>
      </c>
      <c r="E213" s="4" t="s">
        <v>2177</v>
      </c>
      <c r="F213" s="4" t="s">
        <v>2180</v>
      </c>
      <c r="G213" s="4" t="s">
        <v>2044</v>
      </c>
      <c r="J213" s="4" t="s">
        <v>2376</v>
      </c>
    </row>
    <row r="214" spans="1:10">
      <c r="A214" s="4">
        <v>213</v>
      </c>
      <c r="B214" s="4" t="s">
        <v>1468</v>
      </c>
      <c r="C214" s="4" t="s">
        <v>100</v>
      </c>
      <c r="D214" s="4" t="s">
        <v>2181</v>
      </c>
      <c r="E214" s="4" t="s">
        <v>2182</v>
      </c>
      <c r="F214" s="4" t="s">
        <v>2183</v>
      </c>
      <c r="G214" s="4" t="s">
        <v>1782</v>
      </c>
      <c r="J214" s="4" t="s">
        <v>2376</v>
      </c>
    </row>
    <row r="215" spans="1:10">
      <c r="A215" s="4">
        <v>214</v>
      </c>
      <c r="B215" s="4" t="s">
        <v>1468</v>
      </c>
      <c r="C215" s="4" t="s">
        <v>100</v>
      </c>
      <c r="D215" s="4" t="s">
        <v>2184</v>
      </c>
      <c r="E215" s="4" t="s">
        <v>2182</v>
      </c>
      <c r="F215" s="4" t="s">
        <v>2185</v>
      </c>
      <c r="G215" s="4" t="s">
        <v>1583</v>
      </c>
      <c r="J215" s="4" t="s">
        <v>2376</v>
      </c>
    </row>
    <row r="216" spans="1:10">
      <c r="A216" s="4">
        <v>215</v>
      </c>
      <c r="B216" s="4" t="s">
        <v>1468</v>
      </c>
      <c r="C216" s="4" t="s">
        <v>100</v>
      </c>
      <c r="D216" s="4" t="s">
        <v>2186</v>
      </c>
      <c r="E216" s="4" t="s">
        <v>2187</v>
      </c>
      <c r="F216" s="4" t="s">
        <v>2188</v>
      </c>
      <c r="G216" s="4" t="s">
        <v>1703</v>
      </c>
      <c r="J216" s="4" t="s">
        <v>2376</v>
      </c>
    </row>
    <row r="217" spans="1:10">
      <c r="A217" s="4">
        <v>216</v>
      </c>
      <c r="B217" s="4" t="s">
        <v>1468</v>
      </c>
      <c r="C217" s="4" t="s">
        <v>100</v>
      </c>
      <c r="D217" s="4" t="s">
        <v>2189</v>
      </c>
      <c r="E217" s="4" t="s">
        <v>2190</v>
      </c>
      <c r="F217" s="4" t="s">
        <v>2191</v>
      </c>
      <c r="G217" s="4" t="s">
        <v>1754</v>
      </c>
      <c r="J217" s="4" t="s">
        <v>2376</v>
      </c>
    </row>
    <row r="218" spans="1:10">
      <c r="A218" s="4">
        <v>217</v>
      </c>
      <c r="B218" s="4" t="s">
        <v>1468</v>
      </c>
      <c r="C218" s="4" t="s">
        <v>100</v>
      </c>
      <c r="D218" s="4" t="s">
        <v>2192</v>
      </c>
      <c r="E218" s="4" t="s">
        <v>2193</v>
      </c>
      <c r="F218" s="4" t="s">
        <v>2194</v>
      </c>
      <c r="G218" s="4" t="s">
        <v>1795</v>
      </c>
      <c r="H218" s="4" t="s">
        <v>2195</v>
      </c>
      <c r="J218" s="4" t="s">
        <v>2376</v>
      </c>
    </row>
    <row r="219" spans="1:10">
      <c r="A219" s="4">
        <v>218</v>
      </c>
      <c r="B219" s="4" t="s">
        <v>1468</v>
      </c>
      <c r="C219" s="4" t="s">
        <v>100</v>
      </c>
      <c r="D219" s="4" t="s">
        <v>2196</v>
      </c>
      <c r="E219" s="4" t="s">
        <v>2197</v>
      </c>
      <c r="F219" s="4" t="s">
        <v>2198</v>
      </c>
      <c r="G219" s="4" t="s">
        <v>1487</v>
      </c>
      <c r="J219" s="4" t="s">
        <v>2376</v>
      </c>
    </row>
    <row r="220" spans="1:10">
      <c r="A220" s="4">
        <v>219</v>
      </c>
      <c r="B220" s="4" t="s">
        <v>1468</v>
      </c>
      <c r="C220" s="4" t="s">
        <v>100</v>
      </c>
      <c r="D220" s="4" t="s">
        <v>2199</v>
      </c>
      <c r="E220" s="4" t="s">
        <v>2200</v>
      </c>
      <c r="F220" s="4" t="s">
        <v>2201</v>
      </c>
      <c r="G220" s="4" t="s">
        <v>1782</v>
      </c>
      <c r="J220" s="4" t="s">
        <v>2376</v>
      </c>
    </row>
    <row r="221" spans="1:10">
      <c r="A221" s="4">
        <v>220</v>
      </c>
      <c r="B221" s="4" t="s">
        <v>1468</v>
      </c>
      <c r="C221" s="4" t="s">
        <v>100</v>
      </c>
      <c r="D221" s="4" t="s">
        <v>2202</v>
      </c>
      <c r="E221" s="4" t="s">
        <v>2203</v>
      </c>
      <c r="F221" s="4" t="s">
        <v>2204</v>
      </c>
      <c r="G221" s="4" t="s">
        <v>1558</v>
      </c>
      <c r="J221" s="4" t="s">
        <v>2376</v>
      </c>
    </row>
    <row r="222" spans="1:10">
      <c r="A222" s="4">
        <v>221</v>
      </c>
      <c r="B222" s="4" t="s">
        <v>1468</v>
      </c>
      <c r="C222" s="4" t="s">
        <v>100</v>
      </c>
      <c r="D222" s="4" t="s">
        <v>2205</v>
      </c>
      <c r="E222" s="4" t="s">
        <v>2206</v>
      </c>
      <c r="F222" s="4" t="s">
        <v>2207</v>
      </c>
      <c r="G222" s="4" t="s">
        <v>2110</v>
      </c>
      <c r="J222" s="4" t="s">
        <v>2376</v>
      </c>
    </row>
    <row r="223" spans="1:10">
      <c r="A223" s="4">
        <v>222</v>
      </c>
      <c r="B223" s="4" t="s">
        <v>1468</v>
      </c>
      <c r="C223" s="4" t="s">
        <v>100</v>
      </c>
      <c r="D223" s="4" t="s">
        <v>2208</v>
      </c>
      <c r="E223" s="4" t="s">
        <v>2209</v>
      </c>
      <c r="F223" s="4" t="s">
        <v>2210</v>
      </c>
      <c r="G223" s="4" t="s">
        <v>2037</v>
      </c>
      <c r="J223" s="4" t="s">
        <v>2376</v>
      </c>
    </row>
    <row r="224" spans="1:10">
      <c r="A224" s="4">
        <v>223</v>
      </c>
      <c r="B224" s="4" t="s">
        <v>1468</v>
      </c>
      <c r="C224" s="4" t="s">
        <v>100</v>
      </c>
      <c r="D224" s="4" t="s">
        <v>2211</v>
      </c>
      <c r="E224" s="4" t="s">
        <v>2212</v>
      </c>
      <c r="F224" s="4" t="s">
        <v>2213</v>
      </c>
      <c r="G224" s="4" t="s">
        <v>2214</v>
      </c>
      <c r="J224" s="4" t="s">
        <v>2376</v>
      </c>
    </row>
    <row r="225" spans="1:10">
      <c r="A225" s="4">
        <v>224</v>
      </c>
      <c r="B225" s="4" t="s">
        <v>1468</v>
      </c>
      <c r="C225" s="4" t="s">
        <v>100</v>
      </c>
      <c r="D225" s="4" t="s">
        <v>2215</v>
      </c>
      <c r="E225" s="4" t="s">
        <v>2216</v>
      </c>
      <c r="F225" s="4" t="s">
        <v>2217</v>
      </c>
      <c r="G225" s="4" t="s">
        <v>1499</v>
      </c>
      <c r="H225" s="4" t="s">
        <v>2218</v>
      </c>
      <c r="J225" s="4" t="s">
        <v>2376</v>
      </c>
    </row>
    <row r="226" spans="1:10">
      <c r="A226" s="4">
        <v>225</v>
      </c>
      <c r="B226" s="4" t="s">
        <v>1468</v>
      </c>
      <c r="C226" s="4" t="s">
        <v>100</v>
      </c>
      <c r="D226" s="4" t="s">
        <v>2219</v>
      </c>
      <c r="E226" s="4" t="s">
        <v>2220</v>
      </c>
      <c r="F226" s="4" t="s">
        <v>2221</v>
      </c>
      <c r="G226" s="4" t="s">
        <v>2214</v>
      </c>
      <c r="J226" s="4" t="s">
        <v>2376</v>
      </c>
    </row>
    <row r="227" spans="1:10">
      <c r="A227" s="4">
        <v>226</v>
      </c>
      <c r="B227" s="4" t="s">
        <v>1468</v>
      </c>
      <c r="C227" s="4" t="s">
        <v>100</v>
      </c>
      <c r="D227" s="4" t="s">
        <v>2222</v>
      </c>
      <c r="E227" s="4" t="s">
        <v>2223</v>
      </c>
      <c r="F227" s="4" t="s">
        <v>2224</v>
      </c>
      <c r="G227" s="4" t="s">
        <v>1795</v>
      </c>
      <c r="H227" s="4" t="s">
        <v>2225</v>
      </c>
      <c r="J227" s="4" t="s">
        <v>2376</v>
      </c>
    </row>
    <row r="228" spans="1:10">
      <c r="A228" s="4">
        <v>227</v>
      </c>
      <c r="B228" s="4" t="s">
        <v>1468</v>
      </c>
      <c r="C228" s="4" t="s">
        <v>100</v>
      </c>
      <c r="D228" s="4" t="s">
        <v>2226</v>
      </c>
      <c r="E228" s="4" t="s">
        <v>2227</v>
      </c>
      <c r="F228" s="4" t="s">
        <v>2228</v>
      </c>
      <c r="G228" s="4" t="s">
        <v>1699</v>
      </c>
      <c r="J228" s="4" t="s">
        <v>2376</v>
      </c>
    </row>
    <row r="229" spans="1:10">
      <c r="A229" s="4">
        <v>228</v>
      </c>
      <c r="B229" s="4" t="s">
        <v>1468</v>
      </c>
      <c r="C229" s="4" t="s">
        <v>100</v>
      </c>
      <c r="D229" s="4" t="s">
        <v>2229</v>
      </c>
      <c r="E229" s="4" t="s">
        <v>2230</v>
      </c>
      <c r="F229" s="4" t="s">
        <v>2231</v>
      </c>
      <c r="G229" s="4" t="s">
        <v>1802</v>
      </c>
      <c r="J229" s="4" t="s">
        <v>2376</v>
      </c>
    </row>
    <row r="230" spans="1:10">
      <c r="A230" s="4">
        <v>229</v>
      </c>
      <c r="B230" s="4" t="s">
        <v>1468</v>
      </c>
      <c r="C230" s="4" t="s">
        <v>100</v>
      </c>
      <c r="D230" s="4" t="s">
        <v>2232</v>
      </c>
      <c r="E230" s="4" t="s">
        <v>2233</v>
      </c>
      <c r="F230" s="4" t="s">
        <v>2234</v>
      </c>
      <c r="G230" s="4" t="s">
        <v>2235</v>
      </c>
      <c r="J230" s="4" t="s">
        <v>2376</v>
      </c>
    </row>
    <row r="231" spans="1:10">
      <c r="A231" s="4">
        <v>230</v>
      </c>
      <c r="B231" s="4" t="s">
        <v>1468</v>
      </c>
      <c r="C231" s="4" t="s">
        <v>100</v>
      </c>
      <c r="D231" s="4" t="s">
        <v>2236</v>
      </c>
      <c r="E231" s="4" t="s">
        <v>2237</v>
      </c>
      <c r="F231" s="4" t="s">
        <v>2238</v>
      </c>
      <c r="G231" s="4" t="s">
        <v>1754</v>
      </c>
      <c r="H231" s="4" t="s">
        <v>2239</v>
      </c>
      <c r="J231" s="4" t="s">
        <v>2376</v>
      </c>
    </row>
    <row r="232" spans="1:10">
      <c r="A232" s="4">
        <v>231</v>
      </c>
      <c r="B232" s="4" t="s">
        <v>1468</v>
      </c>
      <c r="C232" s="4" t="s">
        <v>100</v>
      </c>
      <c r="D232" s="4" t="s">
        <v>2240</v>
      </c>
      <c r="E232" s="4" t="s">
        <v>2241</v>
      </c>
      <c r="F232" s="4" t="s">
        <v>2242</v>
      </c>
      <c r="G232" s="4" t="s">
        <v>1782</v>
      </c>
      <c r="J232" s="4" t="s">
        <v>2376</v>
      </c>
    </row>
    <row r="233" spans="1:10">
      <c r="A233" s="4">
        <v>232</v>
      </c>
      <c r="B233" s="4" t="s">
        <v>1468</v>
      </c>
      <c r="C233" s="4" t="s">
        <v>100</v>
      </c>
      <c r="D233" s="4" t="s">
        <v>2243</v>
      </c>
      <c r="E233" s="4" t="s">
        <v>2244</v>
      </c>
      <c r="F233" s="4" t="s">
        <v>2245</v>
      </c>
      <c r="G233" s="4" t="s">
        <v>1539</v>
      </c>
      <c r="J233" s="4" t="s">
        <v>2376</v>
      </c>
    </row>
    <row r="234" spans="1:10">
      <c r="A234" s="4">
        <v>233</v>
      </c>
      <c r="B234" s="4" t="s">
        <v>1468</v>
      </c>
      <c r="C234" s="4" t="s">
        <v>100</v>
      </c>
      <c r="D234" s="4" t="s">
        <v>2246</v>
      </c>
      <c r="E234" s="4" t="s">
        <v>2247</v>
      </c>
      <c r="F234" s="4" t="s">
        <v>2248</v>
      </c>
      <c r="G234" s="4" t="s">
        <v>1567</v>
      </c>
      <c r="J234" s="4" t="s">
        <v>2376</v>
      </c>
    </row>
    <row r="235" spans="1:10">
      <c r="A235" s="4">
        <v>234</v>
      </c>
      <c r="B235" s="4" t="s">
        <v>1468</v>
      </c>
      <c r="C235" s="4" t="s">
        <v>100</v>
      </c>
      <c r="D235" s="4" t="s">
        <v>2249</v>
      </c>
      <c r="E235" s="4" t="s">
        <v>2250</v>
      </c>
      <c r="F235" s="4" t="s">
        <v>2251</v>
      </c>
      <c r="G235" s="4" t="s">
        <v>1710</v>
      </c>
      <c r="J235" s="4" t="s">
        <v>2376</v>
      </c>
    </row>
    <row r="236" spans="1:10">
      <c r="A236" s="4">
        <v>235</v>
      </c>
      <c r="B236" s="4" t="s">
        <v>1468</v>
      </c>
      <c r="C236" s="4" t="s">
        <v>100</v>
      </c>
      <c r="D236" s="4" t="s">
        <v>2252</v>
      </c>
      <c r="E236" s="4" t="s">
        <v>2253</v>
      </c>
      <c r="F236" s="4" t="s">
        <v>2254</v>
      </c>
      <c r="G236" s="4" t="s">
        <v>1710</v>
      </c>
      <c r="J236" s="4" t="s">
        <v>2376</v>
      </c>
    </row>
    <row r="237" spans="1:10">
      <c r="A237" s="4">
        <v>236</v>
      </c>
      <c r="B237" s="4" t="s">
        <v>1468</v>
      </c>
      <c r="C237" s="4" t="s">
        <v>100</v>
      </c>
      <c r="D237" s="4" t="s">
        <v>2255</v>
      </c>
      <c r="E237" s="4" t="s">
        <v>2256</v>
      </c>
      <c r="F237" s="4" t="s">
        <v>2257</v>
      </c>
      <c r="G237" s="4" t="s">
        <v>1684</v>
      </c>
      <c r="J237" s="4" t="s">
        <v>2376</v>
      </c>
    </row>
    <row r="238" spans="1:10">
      <c r="A238" s="4">
        <v>237</v>
      </c>
      <c r="B238" s="4" t="s">
        <v>1468</v>
      </c>
      <c r="C238" s="4" t="s">
        <v>100</v>
      </c>
      <c r="D238" s="4" t="s">
        <v>2258</v>
      </c>
      <c r="E238" s="4" t="s">
        <v>2259</v>
      </c>
      <c r="F238" s="4" t="s">
        <v>2260</v>
      </c>
      <c r="G238" s="4" t="s">
        <v>2044</v>
      </c>
      <c r="J238" s="4" t="s">
        <v>2376</v>
      </c>
    </row>
    <row r="239" spans="1:10">
      <c r="A239" s="4">
        <v>238</v>
      </c>
      <c r="B239" s="4" t="s">
        <v>1468</v>
      </c>
      <c r="C239" s="4" t="s">
        <v>100</v>
      </c>
      <c r="D239" s="4" t="s">
        <v>2261</v>
      </c>
      <c r="E239" s="4" t="s">
        <v>2262</v>
      </c>
      <c r="F239" s="4" t="s">
        <v>2263</v>
      </c>
      <c r="G239" s="4" t="s">
        <v>1499</v>
      </c>
      <c r="J239" s="4" t="s">
        <v>2376</v>
      </c>
    </row>
    <row r="240" spans="1:10">
      <c r="A240" s="4">
        <v>239</v>
      </c>
      <c r="B240" s="4" t="s">
        <v>1468</v>
      </c>
      <c r="C240" s="4" t="s">
        <v>100</v>
      </c>
      <c r="D240" s="4" t="s">
        <v>2264</v>
      </c>
      <c r="E240" s="4" t="s">
        <v>2265</v>
      </c>
      <c r="F240" s="4" t="s">
        <v>2266</v>
      </c>
      <c r="G240" s="4" t="s">
        <v>1583</v>
      </c>
      <c r="J240" s="4" t="s">
        <v>2376</v>
      </c>
    </row>
    <row r="241" spans="1:10">
      <c r="A241" s="4">
        <v>240</v>
      </c>
      <c r="B241" s="4" t="s">
        <v>1468</v>
      </c>
      <c r="C241" s="4" t="s">
        <v>100</v>
      </c>
      <c r="D241" s="4" t="s">
        <v>2267</v>
      </c>
      <c r="E241" s="4" t="s">
        <v>2268</v>
      </c>
      <c r="F241" s="4" t="s">
        <v>2269</v>
      </c>
      <c r="G241" s="4" t="s">
        <v>2270</v>
      </c>
      <c r="J241" s="4" t="s">
        <v>2376</v>
      </c>
    </row>
    <row r="242" spans="1:10">
      <c r="A242" s="4">
        <v>241</v>
      </c>
      <c r="B242" s="4" t="s">
        <v>1468</v>
      </c>
      <c r="C242" s="4" t="s">
        <v>100</v>
      </c>
      <c r="D242" s="4" t="s">
        <v>2271</v>
      </c>
      <c r="E242" s="4" t="s">
        <v>2272</v>
      </c>
      <c r="F242" s="4" t="s">
        <v>2273</v>
      </c>
      <c r="G242" s="4" t="s">
        <v>2006</v>
      </c>
      <c r="J242" s="4" t="s">
        <v>2376</v>
      </c>
    </row>
    <row r="243" spans="1:10">
      <c r="A243" s="4">
        <v>242</v>
      </c>
      <c r="B243" s="4" t="s">
        <v>1468</v>
      </c>
      <c r="C243" s="4" t="s">
        <v>100</v>
      </c>
      <c r="D243" s="4" t="s">
        <v>2274</v>
      </c>
      <c r="E243" s="4" t="s">
        <v>2275</v>
      </c>
      <c r="F243" s="4" t="s">
        <v>2276</v>
      </c>
      <c r="G243" s="4" t="s">
        <v>2235</v>
      </c>
      <c r="J243" s="4" t="s">
        <v>2376</v>
      </c>
    </row>
    <row r="244" spans="1:10">
      <c r="A244" s="4">
        <v>243</v>
      </c>
      <c r="B244" s="4" t="s">
        <v>1468</v>
      </c>
      <c r="C244" s="4" t="s">
        <v>100</v>
      </c>
      <c r="D244" s="4" t="s">
        <v>2277</v>
      </c>
      <c r="E244" s="4" t="s">
        <v>2278</v>
      </c>
      <c r="F244" s="4" t="s">
        <v>2279</v>
      </c>
      <c r="G244" s="4" t="s">
        <v>1722</v>
      </c>
      <c r="J244" s="4" t="s">
        <v>2376</v>
      </c>
    </row>
    <row r="245" spans="1:10">
      <c r="A245" s="4">
        <v>244</v>
      </c>
      <c r="B245" s="4" t="s">
        <v>1468</v>
      </c>
      <c r="C245" s="4" t="s">
        <v>100</v>
      </c>
      <c r="D245" s="4" t="s">
        <v>2280</v>
      </c>
      <c r="E245" s="4" t="s">
        <v>2281</v>
      </c>
      <c r="F245" s="4" t="s">
        <v>2282</v>
      </c>
      <c r="G245" s="4" t="s">
        <v>1750</v>
      </c>
      <c r="J245" s="4" t="s">
        <v>2376</v>
      </c>
    </row>
    <row r="246" spans="1:10">
      <c r="A246" s="4">
        <v>245</v>
      </c>
      <c r="B246" s="4" t="s">
        <v>1468</v>
      </c>
      <c r="C246" s="4" t="s">
        <v>100</v>
      </c>
      <c r="D246" s="4" t="s">
        <v>2283</v>
      </c>
      <c r="E246" s="4" t="s">
        <v>2284</v>
      </c>
      <c r="F246" s="4" t="s">
        <v>2285</v>
      </c>
      <c r="G246" s="4" t="s">
        <v>1654</v>
      </c>
      <c r="J246" s="4" t="s">
        <v>2376</v>
      </c>
    </row>
    <row r="247" spans="1:10">
      <c r="A247" s="4">
        <v>246</v>
      </c>
      <c r="B247" s="4" t="s">
        <v>1468</v>
      </c>
      <c r="C247" s="4" t="s">
        <v>100</v>
      </c>
      <c r="D247" s="4" t="s">
        <v>2286</v>
      </c>
      <c r="E247" s="4" t="s">
        <v>2287</v>
      </c>
      <c r="F247" s="4" t="s">
        <v>2288</v>
      </c>
      <c r="G247" s="4" t="s">
        <v>1535</v>
      </c>
      <c r="J247" s="4" t="s">
        <v>2376</v>
      </c>
    </row>
    <row r="248" spans="1:10">
      <c r="A248" s="4">
        <v>247</v>
      </c>
      <c r="B248" s="4" t="s">
        <v>1468</v>
      </c>
      <c r="C248" s="4" t="s">
        <v>100</v>
      </c>
      <c r="D248" s="4" t="s">
        <v>2289</v>
      </c>
      <c r="E248" s="4" t="s">
        <v>2290</v>
      </c>
      <c r="F248" s="4" t="s">
        <v>2291</v>
      </c>
      <c r="G248" s="4" t="s">
        <v>1598</v>
      </c>
      <c r="J248" s="4" t="s">
        <v>2376</v>
      </c>
    </row>
    <row r="249" spans="1:10">
      <c r="A249" s="4">
        <v>248</v>
      </c>
      <c r="B249" s="4" t="s">
        <v>1468</v>
      </c>
      <c r="C249" s="4" t="s">
        <v>100</v>
      </c>
      <c r="D249" s="4" t="s">
        <v>2292</v>
      </c>
      <c r="E249" s="4" t="s">
        <v>2293</v>
      </c>
      <c r="F249" s="4" t="s">
        <v>1490</v>
      </c>
      <c r="G249" s="4" t="s">
        <v>1605</v>
      </c>
      <c r="J249" s="4" t="s">
        <v>2376</v>
      </c>
    </row>
    <row r="250" spans="1:10">
      <c r="A250" s="4">
        <v>249</v>
      </c>
      <c r="B250" s="4" t="s">
        <v>1468</v>
      </c>
      <c r="C250" s="4" t="s">
        <v>100</v>
      </c>
      <c r="D250" s="4" t="s">
        <v>2294</v>
      </c>
      <c r="E250" s="4" t="s">
        <v>2295</v>
      </c>
      <c r="F250" s="4" t="s">
        <v>2296</v>
      </c>
      <c r="G250" s="4" t="s">
        <v>1754</v>
      </c>
      <c r="J250" s="4" t="s">
        <v>2376</v>
      </c>
    </row>
    <row r="251" spans="1:10">
      <c r="A251" s="4">
        <v>250</v>
      </c>
      <c r="B251" s="4" t="s">
        <v>1468</v>
      </c>
      <c r="C251" s="4" t="s">
        <v>100</v>
      </c>
      <c r="D251" s="4" t="s">
        <v>2297</v>
      </c>
      <c r="E251" s="4" t="s">
        <v>2298</v>
      </c>
      <c r="F251" s="4" t="s">
        <v>2299</v>
      </c>
      <c r="G251" s="4" t="s">
        <v>1509</v>
      </c>
      <c r="J251" s="4" t="s">
        <v>2376</v>
      </c>
    </row>
    <row r="252" spans="1:10">
      <c r="A252" s="4">
        <v>251</v>
      </c>
      <c r="B252" s="4" t="s">
        <v>1468</v>
      </c>
      <c r="C252" s="4" t="s">
        <v>100</v>
      </c>
      <c r="D252" s="4" t="s">
        <v>2300</v>
      </c>
      <c r="E252" s="4" t="s">
        <v>2301</v>
      </c>
      <c r="F252" s="4" t="s">
        <v>2302</v>
      </c>
      <c r="G252" s="4" t="s">
        <v>1571</v>
      </c>
      <c r="J252" s="4" t="s">
        <v>2376</v>
      </c>
    </row>
    <row r="253" spans="1:10">
      <c r="A253" s="4">
        <v>252</v>
      </c>
      <c r="B253" s="4" t="s">
        <v>1468</v>
      </c>
      <c r="C253" s="4" t="s">
        <v>100</v>
      </c>
      <c r="D253" s="4" t="s">
        <v>2303</v>
      </c>
      <c r="E253" s="4" t="s">
        <v>2304</v>
      </c>
      <c r="F253" s="4" t="s">
        <v>2305</v>
      </c>
      <c r="G253" s="4" t="s">
        <v>2306</v>
      </c>
      <c r="J253" s="4" t="s">
        <v>2376</v>
      </c>
    </row>
    <row r="254" spans="1:10">
      <c r="A254" s="4">
        <v>253</v>
      </c>
      <c r="B254" s="4" t="s">
        <v>1468</v>
      </c>
      <c r="C254" s="4" t="s">
        <v>100</v>
      </c>
      <c r="D254" s="4" t="s">
        <v>2307</v>
      </c>
      <c r="E254" s="4" t="s">
        <v>2308</v>
      </c>
      <c r="F254" s="4" t="s">
        <v>2309</v>
      </c>
      <c r="G254" s="4" t="s">
        <v>1699</v>
      </c>
      <c r="J254" s="4" t="s">
        <v>2376</v>
      </c>
    </row>
    <row r="255" spans="1:10">
      <c r="A255" s="4">
        <v>254</v>
      </c>
      <c r="B255" s="4" t="s">
        <v>1468</v>
      </c>
      <c r="C255" s="4" t="s">
        <v>100</v>
      </c>
      <c r="D255" s="4" t="s">
        <v>2310</v>
      </c>
      <c r="E255" s="4" t="s">
        <v>2311</v>
      </c>
      <c r="F255" s="4" t="s">
        <v>2312</v>
      </c>
      <c r="G255" s="4" t="s">
        <v>1699</v>
      </c>
      <c r="H255" s="4" t="s">
        <v>2313</v>
      </c>
      <c r="J255" s="4" t="s">
        <v>2376</v>
      </c>
    </row>
    <row r="256" spans="1:10">
      <c r="A256" s="4">
        <v>255</v>
      </c>
      <c r="B256" s="4" t="s">
        <v>1468</v>
      </c>
      <c r="C256" s="4" t="s">
        <v>100</v>
      </c>
      <c r="D256" s="4" t="s">
        <v>2314</v>
      </c>
      <c r="E256" s="4" t="s">
        <v>2315</v>
      </c>
      <c r="F256" s="4" t="s">
        <v>2316</v>
      </c>
      <c r="G256" s="4" t="s">
        <v>1841</v>
      </c>
      <c r="J256" s="4" t="s">
        <v>2376</v>
      </c>
    </row>
    <row r="257" spans="1:10">
      <c r="A257" s="4">
        <v>256</v>
      </c>
      <c r="B257" s="4" t="s">
        <v>1468</v>
      </c>
      <c r="C257" s="4" t="s">
        <v>100</v>
      </c>
      <c r="D257" s="4" t="s">
        <v>2317</v>
      </c>
      <c r="E257" s="4" t="s">
        <v>2318</v>
      </c>
      <c r="F257" s="4" t="s">
        <v>2319</v>
      </c>
      <c r="G257" s="4" t="s">
        <v>1598</v>
      </c>
      <c r="J257" s="4" t="s">
        <v>2376</v>
      </c>
    </row>
    <row r="258" spans="1:10">
      <c r="A258" s="4">
        <v>257</v>
      </c>
      <c r="B258" s="4" t="s">
        <v>1468</v>
      </c>
      <c r="C258" s="4" t="s">
        <v>100</v>
      </c>
      <c r="D258" s="4" t="s">
        <v>2320</v>
      </c>
      <c r="E258" s="4" t="s">
        <v>2321</v>
      </c>
      <c r="F258" s="4" t="s">
        <v>2322</v>
      </c>
      <c r="G258" s="4" t="s">
        <v>1558</v>
      </c>
      <c r="J258" s="4" t="s">
        <v>2376</v>
      </c>
    </row>
    <row r="259" spans="1:10">
      <c r="A259" s="4">
        <v>258</v>
      </c>
      <c r="B259" s="4" t="s">
        <v>1468</v>
      </c>
      <c r="C259" s="4" t="s">
        <v>100</v>
      </c>
      <c r="D259" s="4" t="s">
        <v>2323</v>
      </c>
      <c r="E259" s="4" t="s">
        <v>2324</v>
      </c>
      <c r="F259" s="4" t="s">
        <v>2325</v>
      </c>
      <c r="G259" s="4" t="s">
        <v>1519</v>
      </c>
      <c r="H259" s="4" t="s">
        <v>2326</v>
      </c>
      <c r="J259" s="4" t="s">
        <v>2376</v>
      </c>
    </row>
    <row r="260" spans="1:10">
      <c r="A260" s="4">
        <v>259</v>
      </c>
      <c r="B260" s="4" t="s">
        <v>1468</v>
      </c>
      <c r="C260" s="4" t="s">
        <v>100</v>
      </c>
      <c r="D260" s="4" t="s">
        <v>2327</v>
      </c>
      <c r="E260" s="4" t="s">
        <v>2328</v>
      </c>
      <c r="F260" s="4" t="s">
        <v>2329</v>
      </c>
      <c r="G260" s="4" t="s">
        <v>1658</v>
      </c>
      <c r="J260" s="4" t="s">
        <v>2376</v>
      </c>
    </row>
    <row r="261" spans="1:10">
      <c r="A261" s="4">
        <v>260</v>
      </c>
      <c r="B261" s="4" t="s">
        <v>1468</v>
      </c>
      <c r="C261" s="4" t="s">
        <v>100</v>
      </c>
      <c r="D261" s="4" t="s">
        <v>2330</v>
      </c>
      <c r="E261" s="4" t="s">
        <v>2331</v>
      </c>
      <c r="F261" s="4" t="s">
        <v>2332</v>
      </c>
      <c r="G261" s="4" t="s">
        <v>1684</v>
      </c>
      <c r="J261" s="4" t="s">
        <v>2376</v>
      </c>
    </row>
    <row r="262" spans="1:10">
      <c r="A262" s="4">
        <v>261</v>
      </c>
      <c r="B262" s="4" t="s">
        <v>1468</v>
      </c>
      <c r="C262" s="4" t="s">
        <v>100</v>
      </c>
      <c r="D262" s="4" t="s">
        <v>2333</v>
      </c>
      <c r="E262" s="4" t="s">
        <v>2334</v>
      </c>
      <c r="F262" s="4" t="s">
        <v>2335</v>
      </c>
      <c r="G262" s="4" t="s">
        <v>1658</v>
      </c>
      <c r="J262" s="4" t="s">
        <v>2376</v>
      </c>
    </row>
    <row r="263" spans="1:10">
      <c r="A263" s="4">
        <v>262</v>
      </c>
      <c r="B263" s="4" t="s">
        <v>1468</v>
      </c>
      <c r="C263" s="4" t="s">
        <v>100</v>
      </c>
      <c r="D263" s="4" t="s">
        <v>2336</v>
      </c>
      <c r="E263" s="4" t="s">
        <v>2337</v>
      </c>
      <c r="F263" s="4" t="s">
        <v>2338</v>
      </c>
      <c r="G263" s="4" t="s">
        <v>1658</v>
      </c>
      <c r="J263" s="4" t="s">
        <v>2376</v>
      </c>
    </row>
    <row r="264" spans="1:10">
      <c r="A264" s="4">
        <v>263</v>
      </c>
      <c r="B264" s="4" t="s">
        <v>1468</v>
      </c>
      <c r="C264" s="4" t="s">
        <v>100</v>
      </c>
      <c r="D264" s="4" t="s">
        <v>2339</v>
      </c>
      <c r="E264" s="4" t="s">
        <v>2340</v>
      </c>
      <c r="F264" s="4" t="s">
        <v>2341</v>
      </c>
      <c r="G264" s="4" t="s">
        <v>1562</v>
      </c>
      <c r="H264" s="4" t="s">
        <v>2342</v>
      </c>
      <c r="J264" s="4" t="s">
        <v>2376</v>
      </c>
    </row>
    <row r="265" spans="1:10">
      <c r="A265" s="4">
        <v>264</v>
      </c>
      <c r="B265" s="4" t="s">
        <v>1468</v>
      </c>
      <c r="C265" s="4" t="s">
        <v>100</v>
      </c>
      <c r="D265" s="4" t="s">
        <v>2343</v>
      </c>
      <c r="E265" s="4" t="s">
        <v>2344</v>
      </c>
      <c r="F265" s="4" t="s">
        <v>2345</v>
      </c>
      <c r="G265" s="4" t="s">
        <v>1562</v>
      </c>
      <c r="J265" s="4" t="s">
        <v>2376</v>
      </c>
    </row>
    <row r="266" spans="1:10">
      <c r="A266" s="4">
        <v>265</v>
      </c>
      <c r="B266" s="4" t="s">
        <v>1468</v>
      </c>
      <c r="C266" s="4" t="s">
        <v>100</v>
      </c>
      <c r="D266" s="4" t="s">
        <v>2346</v>
      </c>
      <c r="E266" s="4" t="s">
        <v>2347</v>
      </c>
      <c r="F266" s="4" t="s">
        <v>1604</v>
      </c>
      <c r="G266" s="4" t="s">
        <v>2348</v>
      </c>
      <c r="J266" s="4" t="s">
        <v>2376</v>
      </c>
    </row>
    <row r="267" spans="1:10">
      <c r="A267" s="4">
        <v>266</v>
      </c>
      <c r="B267" s="4" t="s">
        <v>1468</v>
      </c>
      <c r="C267" s="4" t="s">
        <v>100</v>
      </c>
      <c r="D267" s="4" t="s">
        <v>2349</v>
      </c>
      <c r="E267" s="4" t="s">
        <v>2350</v>
      </c>
      <c r="F267" s="4" t="s">
        <v>2351</v>
      </c>
      <c r="G267" s="4" t="s">
        <v>2100</v>
      </c>
      <c r="J267" s="4" t="s">
        <v>2376</v>
      </c>
    </row>
    <row r="268" spans="1:10">
      <c r="A268" s="4">
        <v>267</v>
      </c>
      <c r="B268" s="4" t="s">
        <v>1468</v>
      </c>
      <c r="C268" s="4" t="s">
        <v>100</v>
      </c>
      <c r="D268" s="4" t="s">
        <v>2352</v>
      </c>
      <c r="E268" s="4" t="s">
        <v>2353</v>
      </c>
      <c r="F268" s="4" t="s">
        <v>2354</v>
      </c>
      <c r="G268" s="4" t="s">
        <v>1722</v>
      </c>
      <c r="J268" s="4" t="s">
        <v>2376</v>
      </c>
    </row>
    <row r="269" spans="1:10">
      <c r="A269" s="4">
        <v>268</v>
      </c>
      <c r="B269" s="4" t="s">
        <v>1468</v>
      </c>
      <c r="C269" s="4" t="s">
        <v>100</v>
      </c>
      <c r="D269" s="4" t="s">
        <v>2355</v>
      </c>
      <c r="E269" s="4" t="s">
        <v>2356</v>
      </c>
      <c r="F269" s="4" t="s">
        <v>2357</v>
      </c>
      <c r="G269" s="4" t="s">
        <v>1509</v>
      </c>
      <c r="J269" s="4" t="s">
        <v>2376</v>
      </c>
    </row>
    <row r="270" spans="1:10">
      <c r="A270" s="4">
        <v>269</v>
      </c>
      <c r="B270" s="4" t="s">
        <v>1468</v>
      </c>
      <c r="C270" s="4" t="s">
        <v>100</v>
      </c>
      <c r="D270" s="4" t="s">
        <v>2358</v>
      </c>
      <c r="E270" s="4" t="s">
        <v>2359</v>
      </c>
      <c r="F270" s="4" t="s">
        <v>2360</v>
      </c>
      <c r="G270" s="4" t="s">
        <v>1736</v>
      </c>
      <c r="J270" s="4" t="s">
        <v>2376</v>
      </c>
    </row>
    <row r="271" spans="1:10">
      <c r="A271" s="4">
        <v>270</v>
      </c>
      <c r="B271" s="4" t="s">
        <v>1468</v>
      </c>
      <c r="C271" s="4" t="s">
        <v>100</v>
      </c>
      <c r="D271" s="4" t="s">
        <v>2361</v>
      </c>
      <c r="E271" s="4" t="s">
        <v>2362</v>
      </c>
      <c r="F271" s="4" t="s">
        <v>2363</v>
      </c>
      <c r="G271" s="4" t="s">
        <v>1499</v>
      </c>
      <c r="J271" s="4" t="s">
        <v>2376</v>
      </c>
    </row>
    <row r="272" spans="1:10">
      <c r="A272" s="4">
        <v>271</v>
      </c>
      <c r="B272" s="4" t="s">
        <v>1468</v>
      </c>
      <c r="C272" s="4" t="s">
        <v>100</v>
      </c>
      <c r="D272" s="4" t="s">
        <v>2364</v>
      </c>
      <c r="E272" s="4" t="s">
        <v>2365</v>
      </c>
      <c r="F272" s="4" t="s">
        <v>2366</v>
      </c>
      <c r="G272" s="4" t="s">
        <v>1567</v>
      </c>
      <c r="J272" s="4" t="s">
        <v>2376</v>
      </c>
    </row>
    <row r="273" spans="1:10">
      <c r="A273" s="4">
        <v>272</v>
      </c>
      <c r="B273" s="4" t="s">
        <v>1468</v>
      </c>
      <c r="C273" s="4" t="s">
        <v>100</v>
      </c>
      <c r="D273" s="4" t="s">
        <v>2367</v>
      </c>
      <c r="E273" s="4" t="s">
        <v>2368</v>
      </c>
      <c r="F273" s="4" t="s">
        <v>2369</v>
      </c>
      <c r="G273" s="4" t="s">
        <v>1640</v>
      </c>
      <c r="J273" s="4" t="s">
        <v>2376</v>
      </c>
    </row>
    <row r="274" spans="1:10">
      <c r="A274" s="4">
        <v>273</v>
      </c>
      <c r="B274" s="4" t="s">
        <v>1468</v>
      </c>
      <c r="C274" s="4" t="s">
        <v>100</v>
      </c>
      <c r="D274" s="4" t="s">
        <v>2370</v>
      </c>
      <c r="E274" s="4" t="s">
        <v>2371</v>
      </c>
      <c r="F274" s="4" t="s">
        <v>2372</v>
      </c>
      <c r="G274" s="4" t="s">
        <v>1598</v>
      </c>
      <c r="H274" s="4" t="s">
        <v>2373</v>
      </c>
      <c r="J274" s="4" t="s">
        <v>2376</v>
      </c>
    </row>
    <row r="275" spans="1:10">
      <c r="A275" s="4">
        <v>274</v>
      </c>
      <c r="B275" s="4" t="s">
        <v>1468</v>
      </c>
      <c r="C275" s="4" t="s">
        <v>100</v>
      </c>
      <c r="D275" s="4" t="s">
        <v>2374</v>
      </c>
      <c r="E275" s="4" t="s">
        <v>2375</v>
      </c>
      <c r="F275" s="4" t="s">
        <v>1545</v>
      </c>
      <c r="G275" s="4" t="s">
        <v>2214</v>
      </c>
      <c r="J275" s="4" t="s">
        <v>2376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modClassifierValidate">
    <tabColor indexed="47"/>
  </sheetPr>
  <dimension ref="A1"/>
  <sheetViews>
    <sheetView showGridLines="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modProv">
    <tabColor indexed="47"/>
  </sheetPr>
  <dimension ref="A1"/>
  <sheetViews>
    <sheetView showGridLines="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modHyp">
    <tabColor indexed="47"/>
  </sheetPr>
  <dimension ref="A1"/>
  <sheetViews>
    <sheetView showGridLines="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modServiceModule">
    <tabColor indexed="47"/>
  </sheetPr>
  <dimension ref="A1"/>
  <sheetViews>
    <sheetView showGridLines="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modList01">
    <tabColor indexed="47"/>
  </sheetPr>
  <dimension ref="A1:A424"/>
  <sheetViews>
    <sheetView showGridLines="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 codeName="modList02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 codeName="TSH_et_union_hor">
    <tabColor indexed="47"/>
  </sheetPr>
  <dimension ref="A2:CT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27">
        <v>1</v>
      </c>
      <c r="E9" s="857"/>
      <c r="F9" s="861"/>
      <c r="G9" s="865" t="s">
        <v>88</v>
      </c>
      <c r="H9" s="727"/>
      <c r="I9" s="727">
        <v>1</v>
      </c>
      <c r="J9" s="859"/>
      <c r="K9" s="754" t="s">
        <v>88</v>
      </c>
      <c r="L9" s="743"/>
      <c r="M9" s="743" t="s">
        <v>96</v>
      </c>
      <c r="N9" s="855"/>
      <c r="O9" s="754" t="s">
        <v>88</v>
      </c>
      <c r="P9" s="331"/>
      <c r="Q9" s="331" t="s">
        <v>96</v>
      </c>
      <c r="R9" s="646"/>
      <c r="S9" s="439"/>
    </row>
    <row r="10" spans="1:19" s="103" customFormat="1" ht="17.100000000000001" customHeight="1">
      <c r="A10" s="308"/>
      <c r="C10" s="184"/>
      <c r="D10" s="728"/>
      <c r="E10" s="858"/>
      <c r="F10" s="862"/>
      <c r="G10" s="728"/>
      <c r="H10" s="728"/>
      <c r="I10" s="728"/>
      <c r="J10" s="860"/>
      <c r="K10" s="728"/>
      <c r="L10" s="728"/>
      <c r="M10" s="728"/>
      <c r="N10" s="856"/>
      <c r="O10" s="728"/>
      <c r="P10" s="332"/>
      <c r="Q10" s="122"/>
      <c r="R10" s="122" t="s">
        <v>686</v>
      </c>
      <c r="S10" s="123"/>
    </row>
    <row r="11" spans="1:19" s="103" customFormat="1" ht="17.100000000000001" customHeight="1">
      <c r="A11" s="308"/>
      <c r="C11" s="184"/>
      <c r="D11" s="728"/>
      <c r="E11" s="858"/>
      <c r="F11" s="862"/>
      <c r="G11" s="728"/>
      <c r="H11" s="728"/>
      <c r="I11" s="728"/>
      <c r="J11" s="860"/>
      <c r="K11" s="728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28"/>
      <c r="E12" s="858"/>
      <c r="F12" s="862"/>
      <c r="G12" s="728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66"/>
      <c r="E14" s="863"/>
      <c r="F14" s="864"/>
      <c r="G14" s="852"/>
      <c r="H14" s="727"/>
      <c r="I14" s="727">
        <v>1</v>
      </c>
      <c r="J14" s="859"/>
      <c r="K14" s="754" t="s">
        <v>88</v>
      </c>
      <c r="L14" s="743"/>
      <c r="M14" s="743" t="s">
        <v>96</v>
      </c>
      <c r="N14" s="855"/>
      <c r="O14" s="754" t="s">
        <v>88</v>
      </c>
      <c r="P14" s="331"/>
      <c r="Q14" s="331" t="s">
        <v>96</v>
      </c>
      <c r="R14" s="646"/>
      <c r="S14" s="439"/>
    </row>
    <row r="15" spans="1:19" ht="17.100000000000001" customHeight="1">
      <c r="A15" s="308"/>
      <c r="B15" s="103"/>
      <c r="C15" s="184"/>
      <c r="D15" s="866"/>
      <c r="E15" s="863"/>
      <c r="F15" s="864"/>
      <c r="G15" s="852"/>
      <c r="H15" s="727"/>
      <c r="I15" s="727"/>
      <c r="J15" s="860"/>
      <c r="K15" s="754"/>
      <c r="L15" s="743"/>
      <c r="M15" s="743"/>
      <c r="N15" s="856"/>
      <c r="O15" s="754"/>
      <c r="P15" s="332"/>
      <c r="Q15" s="122"/>
      <c r="R15" s="122" t="s">
        <v>686</v>
      </c>
      <c r="S15" s="123"/>
    </row>
    <row r="16" spans="1:19" ht="17.100000000000001" customHeight="1">
      <c r="A16" s="308"/>
      <c r="B16" s="103"/>
      <c r="C16" s="184"/>
      <c r="D16" s="866"/>
      <c r="E16" s="863"/>
      <c r="F16" s="864"/>
      <c r="G16" s="852"/>
      <c r="H16" s="727"/>
      <c r="I16" s="727"/>
      <c r="J16" s="860"/>
      <c r="K16" s="754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97" ht="17.100000000000001" customHeight="1">
      <c r="A17" s="308"/>
      <c r="B17" s="103"/>
      <c r="C17" s="184"/>
      <c r="D17" s="866"/>
      <c r="E17" s="863"/>
      <c r="F17" s="864"/>
      <c r="G17" s="852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97" ht="17.100000000000001" customHeight="1">
      <c r="A18" s="309"/>
    </row>
    <row r="19" spans="1:97" s="34" customFormat="1" ht="17.100000000000001" customHeight="1">
      <c r="A19" s="34" t="s">
        <v>15</v>
      </c>
      <c r="C19" s="34" t="s">
        <v>96</v>
      </c>
    </row>
    <row r="25" spans="1:97" ht="17.100000000000001" customHeight="1">
      <c r="O25" s="806" t="s">
        <v>301</v>
      </c>
      <c r="P25" s="806"/>
      <c r="Q25" s="806"/>
      <c r="R25" s="808" t="s">
        <v>273</v>
      </c>
      <c r="S25" s="808"/>
      <c r="T25" s="808"/>
      <c r="U25" s="776" t="s">
        <v>344</v>
      </c>
      <c r="W25" s="801"/>
    </row>
    <row r="26" spans="1:97" ht="17.100000000000001" customHeight="1">
      <c r="O26" s="853" t="s">
        <v>693</v>
      </c>
      <c r="P26" s="853" t="s">
        <v>274</v>
      </c>
      <c r="Q26" s="853"/>
      <c r="R26" s="808"/>
      <c r="S26" s="808"/>
      <c r="T26" s="808"/>
      <c r="U26" s="776"/>
      <c r="W26" s="801"/>
    </row>
    <row r="27" spans="1:97" ht="37.5" customHeight="1">
      <c r="O27" s="853"/>
      <c r="P27" s="105" t="s">
        <v>694</v>
      </c>
      <c r="Q27" s="105" t="s">
        <v>6</v>
      </c>
      <c r="R27" s="106" t="s">
        <v>277</v>
      </c>
      <c r="S27" s="807" t="s">
        <v>276</v>
      </c>
      <c r="T27" s="807"/>
      <c r="U27" s="776"/>
      <c r="W27" s="801"/>
    </row>
    <row r="28" spans="1:97" ht="17.100000000000001" customHeight="1">
      <c r="G28" s="180"/>
      <c r="H28" s="180"/>
      <c r="I28" s="180"/>
      <c r="J28" s="180"/>
      <c r="K28" s="180"/>
      <c r="L28" s="127"/>
      <c r="M28" s="593" t="s">
        <v>186</v>
      </c>
      <c r="N28" s="594"/>
      <c r="O28" s="854"/>
      <c r="P28" s="854"/>
      <c r="Q28" s="854"/>
      <c r="R28" s="854"/>
      <c r="S28" s="854"/>
      <c r="T28" s="854"/>
      <c r="U28" s="854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97" s="35" customFormat="1" ht="270">
      <c r="A29" s="761">
        <v>1</v>
      </c>
      <c r="B29" s="340"/>
      <c r="C29" s="340"/>
      <c r="D29" s="340"/>
      <c r="E29" s="341"/>
      <c r="F29" s="490"/>
      <c r="G29" s="490"/>
      <c r="H29" s="490"/>
      <c r="I29" s="343"/>
      <c r="J29" s="180"/>
      <c r="K29" s="180"/>
      <c r="L29" s="339">
        <f>mergeValue(A29)</f>
        <v>1</v>
      </c>
      <c r="M29" s="592" t="s">
        <v>23</v>
      </c>
      <c r="N29" s="576"/>
      <c r="O29" s="873"/>
      <c r="P29" s="826"/>
      <c r="Q29" s="826"/>
      <c r="R29" s="826"/>
      <c r="S29" s="826"/>
      <c r="T29" s="826"/>
      <c r="U29" s="826"/>
      <c r="V29" s="826"/>
      <c r="W29" s="826"/>
      <c r="X29" s="826"/>
      <c r="Y29" s="826"/>
      <c r="Z29" s="826"/>
      <c r="AA29" s="826"/>
      <c r="AB29" s="826"/>
      <c r="AC29" s="826"/>
      <c r="AD29" s="826"/>
      <c r="AE29" s="826"/>
      <c r="AF29" s="826"/>
      <c r="AG29" s="826"/>
      <c r="AH29" s="826"/>
      <c r="AI29" s="826"/>
      <c r="AJ29" s="826"/>
      <c r="AK29" s="826"/>
      <c r="AL29" s="826"/>
      <c r="AM29" s="826"/>
      <c r="AN29" s="826"/>
      <c r="AO29" s="826"/>
      <c r="AP29" s="826"/>
      <c r="AQ29" s="826"/>
      <c r="AR29" s="826"/>
      <c r="AS29" s="826"/>
      <c r="AT29" s="826"/>
      <c r="AU29" s="826"/>
      <c r="AV29" s="826"/>
      <c r="AW29" s="826"/>
      <c r="AX29" s="826"/>
      <c r="AY29" s="826"/>
      <c r="AZ29" s="826"/>
      <c r="BA29" s="826"/>
      <c r="BB29" s="826"/>
      <c r="BC29" s="826"/>
      <c r="BD29" s="826"/>
      <c r="BE29" s="826"/>
      <c r="BF29" s="826"/>
      <c r="BG29" s="826"/>
      <c r="BH29" s="826"/>
      <c r="BI29" s="826"/>
      <c r="BJ29" s="826"/>
      <c r="BK29" s="826"/>
      <c r="BL29" s="826"/>
      <c r="BM29" s="826"/>
      <c r="BN29" s="826"/>
      <c r="BO29" s="826"/>
      <c r="BP29" s="826"/>
      <c r="BQ29" s="826"/>
      <c r="BR29" s="826"/>
      <c r="BS29" s="826"/>
      <c r="BT29" s="826"/>
      <c r="BU29" s="826"/>
      <c r="BV29" s="826"/>
      <c r="BW29" s="826"/>
      <c r="BX29" s="826"/>
      <c r="BY29" s="826"/>
      <c r="BZ29" s="826"/>
      <c r="CA29" s="826"/>
      <c r="CB29" s="826"/>
      <c r="CC29" s="826"/>
      <c r="CD29" s="826"/>
      <c r="CE29" s="826"/>
      <c r="CF29" s="826"/>
      <c r="CG29" s="827"/>
      <c r="CH29" s="605" t="s">
        <v>508</v>
      </c>
      <c r="CI29" s="298"/>
      <c r="CJ29" s="298"/>
      <c r="CK29" s="298"/>
      <c r="CL29" s="298"/>
      <c r="CM29" s="298"/>
      <c r="CN29" s="298"/>
      <c r="CO29" s="298"/>
      <c r="CP29" s="298"/>
      <c r="CQ29" s="298"/>
      <c r="CR29" s="298"/>
      <c r="CS29" s="298"/>
    </row>
    <row r="30" spans="1:97" s="35" customFormat="1" ht="371.25">
      <c r="A30" s="761"/>
      <c r="B30" s="761">
        <v>1</v>
      </c>
      <c r="C30" s="340"/>
      <c r="D30" s="340"/>
      <c r="E30" s="490"/>
      <c r="F30" s="490"/>
      <c r="G30" s="490"/>
      <c r="H30" s="490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73"/>
      <c r="P30" s="826"/>
      <c r="Q30" s="826"/>
      <c r="R30" s="826"/>
      <c r="S30" s="826"/>
      <c r="T30" s="826"/>
      <c r="U30" s="826"/>
      <c r="V30" s="826"/>
      <c r="W30" s="826"/>
      <c r="X30" s="826"/>
      <c r="Y30" s="826"/>
      <c r="Z30" s="826"/>
      <c r="AA30" s="826"/>
      <c r="AB30" s="826"/>
      <c r="AC30" s="826"/>
      <c r="AD30" s="826"/>
      <c r="AE30" s="826"/>
      <c r="AF30" s="826"/>
      <c r="AG30" s="826"/>
      <c r="AH30" s="826"/>
      <c r="AI30" s="826"/>
      <c r="AJ30" s="826"/>
      <c r="AK30" s="826"/>
      <c r="AL30" s="826"/>
      <c r="AM30" s="826"/>
      <c r="AN30" s="826"/>
      <c r="AO30" s="826"/>
      <c r="AP30" s="826"/>
      <c r="AQ30" s="826"/>
      <c r="AR30" s="826"/>
      <c r="AS30" s="826"/>
      <c r="AT30" s="826"/>
      <c r="AU30" s="826"/>
      <c r="AV30" s="826"/>
      <c r="AW30" s="826"/>
      <c r="AX30" s="826"/>
      <c r="AY30" s="826"/>
      <c r="AZ30" s="826"/>
      <c r="BA30" s="826"/>
      <c r="BB30" s="826"/>
      <c r="BC30" s="826"/>
      <c r="BD30" s="826"/>
      <c r="BE30" s="826"/>
      <c r="BF30" s="826"/>
      <c r="BG30" s="826"/>
      <c r="BH30" s="826"/>
      <c r="BI30" s="826"/>
      <c r="BJ30" s="826"/>
      <c r="BK30" s="826"/>
      <c r="BL30" s="826"/>
      <c r="BM30" s="826"/>
      <c r="BN30" s="826"/>
      <c r="BO30" s="826"/>
      <c r="BP30" s="826"/>
      <c r="BQ30" s="826"/>
      <c r="BR30" s="826"/>
      <c r="BS30" s="826"/>
      <c r="BT30" s="826"/>
      <c r="BU30" s="826"/>
      <c r="BV30" s="826"/>
      <c r="BW30" s="826"/>
      <c r="BX30" s="826"/>
      <c r="BY30" s="826"/>
      <c r="BZ30" s="826"/>
      <c r="CA30" s="826"/>
      <c r="CB30" s="826"/>
      <c r="CC30" s="826"/>
      <c r="CD30" s="826"/>
      <c r="CE30" s="826"/>
      <c r="CF30" s="826"/>
      <c r="CG30" s="827"/>
      <c r="CH30" s="286" t="s">
        <v>509</v>
      </c>
      <c r="CI30" s="298"/>
      <c r="CJ30" s="298"/>
      <c r="CK30" s="298"/>
      <c r="CL30" s="298"/>
      <c r="CM30" s="298"/>
      <c r="CN30" s="298"/>
      <c r="CO30" s="298"/>
      <c r="CP30" s="298"/>
      <c r="CQ30" s="298"/>
      <c r="CR30" s="298"/>
      <c r="CS30" s="298"/>
    </row>
    <row r="31" spans="1:97" s="35" customFormat="1" ht="409.5">
      <c r="A31" s="761"/>
      <c r="B31" s="761"/>
      <c r="C31" s="761">
        <v>1</v>
      </c>
      <c r="D31" s="340"/>
      <c r="E31" s="490"/>
      <c r="F31" s="490"/>
      <c r="G31" s="490"/>
      <c r="H31" s="490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656</v>
      </c>
      <c r="N31" s="285"/>
      <c r="O31" s="873"/>
      <c r="P31" s="826"/>
      <c r="Q31" s="826"/>
      <c r="R31" s="826"/>
      <c r="S31" s="826"/>
      <c r="T31" s="826"/>
      <c r="U31" s="826"/>
      <c r="V31" s="826"/>
      <c r="W31" s="826"/>
      <c r="X31" s="826"/>
      <c r="Y31" s="826"/>
      <c r="Z31" s="826"/>
      <c r="AA31" s="826"/>
      <c r="AB31" s="826"/>
      <c r="AC31" s="826"/>
      <c r="AD31" s="826"/>
      <c r="AE31" s="826"/>
      <c r="AF31" s="826"/>
      <c r="AG31" s="826"/>
      <c r="AH31" s="826"/>
      <c r="AI31" s="826"/>
      <c r="AJ31" s="826"/>
      <c r="AK31" s="826"/>
      <c r="AL31" s="826"/>
      <c r="AM31" s="826"/>
      <c r="AN31" s="826"/>
      <c r="AO31" s="826"/>
      <c r="AP31" s="826"/>
      <c r="AQ31" s="826"/>
      <c r="AR31" s="826"/>
      <c r="AS31" s="826"/>
      <c r="AT31" s="826"/>
      <c r="AU31" s="826"/>
      <c r="AV31" s="826"/>
      <c r="AW31" s="826"/>
      <c r="AX31" s="826"/>
      <c r="AY31" s="826"/>
      <c r="AZ31" s="826"/>
      <c r="BA31" s="826"/>
      <c r="BB31" s="826"/>
      <c r="BC31" s="826"/>
      <c r="BD31" s="826"/>
      <c r="BE31" s="826"/>
      <c r="BF31" s="826"/>
      <c r="BG31" s="826"/>
      <c r="BH31" s="826"/>
      <c r="BI31" s="826"/>
      <c r="BJ31" s="826"/>
      <c r="BK31" s="826"/>
      <c r="BL31" s="826"/>
      <c r="BM31" s="826"/>
      <c r="BN31" s="826"/>
      <c r="BO31" s="826"/>
      <c r="BP31" s="826"/>
      <c r="BQ31" s="826"/>
      <c r="BR31" s="826"/>
      <c r="BS31" s="826"/>
      <c r="BT31" s="826"/>
      <c r="BU31" s="826"/>
      <c r="BV31" s="826"/>
      <c r="BW31" s="826"/>
      <c r="BX31" s="826"/>
      <c r="BY31" s="826"/>
      <c r="BZ31" s="826"/>
      <c r="CA31" s="826"/>
      <c r="CB31" s="826"/>
      <c r="CC31" s="826"/>
      <c r="CD31" s="826"/>
      <c r="CE31" s="826"/>
      <c r="CF31" s="826"/>
      <c r="CG31" s="827"/>
      <c r="CH31" s="286" t="s">
        <v>657</v>
      </c>
      <c r="CI31" s="298"/>
      <c r="CJ31" s="298"/>
      <c r="CK31" s="298"/>
      <c r="CL31" s="317"/>
      <c r="CM31" s="298"/>
      <c r="CN31" s="298"/>
      <c r="CO31" s="298"/>
      <c r="CP31" s="298"/>
      <c r="CQ31" s="298"/>
      <c r="CR31" s="298"/>
      <c r="CS31" s="298"/>
    </row>
    <row r="32" spans="1:97" s="35" customFormat="1" ht="409.5">
      <c r="A32" s="761"/>
      <c r="B32" s="761"/>
      <c r="C32" s="761"/>
      <c r="D32" s="761">
        <v>1</v>
      </c>
      <c r="E32" s="490"/>
      <c r="F32" s="490"/>
      <c r="G32" s="490"/>
      <c r="H32" s="490"/>
      <c r="I32" s="757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409</v>
      </c>
      <c r="N32" s="285"/>
      <c r="O32" s="835"/>
      <c r="P32" s="836"/>
      <c r="Q32" s="836"/>
      <c r="R32" s="836"/>
      <c r="S32" s="836"/>
      <c r="T32" s="836"/>
      <c r="U32" s="836"/>
      <c r="V32" s="836"/>
      <c r="W32" s="836"/>
      <c r="X32" s="836"/>
      <c r="Y32" s="836"/>
      <c r="Z32" s="836"/>
      <c r="AA32" s="836"/>
      <c r="AB32" s="836"/>
      <c r="AC32" s="836"/>
      <c r="AD32" s="836"/>
      <c r="AE32" s="836"/>
      <c r="AF32" s="836"/>
      <c r="AG32" s="836"/>
      <c r="AH32" s="836"/>
      <c r="AI32" s="836"/>
      <c r="AJ32" s="836"/>
      <c r="AK32" s="836"/>
      <c r="AL32" s="836"/>
      <c r="AM32" s="836"/>
      <c r="AN32" s="836"/>
      <c r="AO32" s="836"/>
      <c r="AP32" s="836"/>
      <c r="AQ32" s="836"/>
      <c r="AR32" s="836"/>
      <c r="AS32" s="836"/>
      <c r="AT32" s="836"/>
      <c r="AU32" s="836"/>
      <c r="AV32" s="836"/>
      <c r="AW32" s="836"/>
      <c r="AX32" s="836"/>
      <c r="AY32" s="836"/>
      <c r="AZ32" s="836"/>
      <c r="BA32" s="836"/>
      <c r="BB32" s="836"/>
      <c r="BC32" s="836"/>
      <c r="BD32" s="836"/>
      <c r="BE32" s="836"/>
      <c r="BF32" s="836"/>
      <c r="BG32" s="836"/>
      <c r="BH32" s="836"/>
      <c r="BI32" s="836"/>
      <c r="BJ32" s="836"/>
      <c r="BK32" s="836"/>
      <c r="BL32" s="836"/>
      <c r="BM32" s="836"/>
      <c r="BN32" s="836"/>
      <c r="BO32" s="836"/>
      <c r="BP32" s="836"/>
      <c r="BQ32" s="836"/>
      <c r="BR32" s="836"/>
      <c r="BS32" s="836"/>
      <c r="BT32" s="836"/>
      <c r="BU32" s="836"/>
      <c r="BV32" s="836"/>
      <c r="BW32" s="836"/>
      <c r="BX32" s="836"/>
      <c r="BY32" s="836"/>
      <c r="BZ32" s="836"/>
      <c r="CA32" s="836"/>
      <c r="CB32" s="836"/>
      <c r="CC32" s="836"/>
      <c r="CD32" s="836"/>
      <c r="CE32" s="836"/>
      <c r="CF32" s="836"/>
      <c r="CG32" s="837"/>
      <c r="CH32" s="286" t="s">
        <v>634</v>
      </c>
      <c r="CI32" s="298"/>
      <c r="CJ32" s="298"/>
      <c r="CK32" s="298"/>
      <c r="CL32" s="317"/>
      <c r="CM32" s="298"/>
      <c r="CN32" s="298"/>
      <c r="CO32" s="298"/>
      <c r="CP32" s="298"/>
      <c r="CQ32" s="298"/>
      <c r="CR32" s="298"/>
      <c r="CS32" s="298"/>
    </row>
    <row r="33" spans="1:98" s="35" customFormat="1" ht="33.75" customHeight="1">
      <c r="A33" s="761"/>
      <c r="B33" s="761"/>
      <c r="C33" s="761"/>
      <c r="D33" s="761"/>
      <c r="E33" s="761">
        <v>1</v>
      </c>
      <c r="F33" s="490"/>
      <c r="G33" s="490"/>
      <c r="H33" s="490"/>
      <c r="I33" s="757"/>
      <c r="J33" s="757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58"/>
      <c r="P33" s="759"/>
      <c r="Q33" s="759"/>
      <c r="R33" s="759"/>
      <c r="S33" s="759"/>
      <c r="T33" s="759"/>
      <c r="U33" s="759"/>
      <c r="V33" s="759"/>
      <c r="W33" s="759"/>
      <c r="X33" s="759"/>
      <c r="Y33" s="759"/>
      <c r="Z33" s="759"/>
      <c r="AA33" s="759"/>
      <c r="AB33" s="759"/>
      <c r="AC33" s="759"/>
      <c r="AD33" s="759"/>
      <c r="AE33" s="759"/>
      <c r="AF33" s="759"/>
      <c r="AG33" s="759"/>
      <c r="AH33" s="759"/>
      <c r="AI33" s="759"/>
      <c r="AJ33" s="759"/>
      <c r="AK33" s="759"/>
      <c r="AL33" s="759"/>
      <c r="AM33" s="759"/>
      <c r="AN33" s="759"/>
      <c r="AO33" s="759"/>
      <c r="AP33" s="759"/>
      <c r="AQ33" s="759"/>
      <c r="AR33" s="759"/>
      <c r="AS33" s="759"/>
      <c r="AT33" s="759"/>
      <c r="AU33" s="759"/>
      <c r="AV33" s="759"/>
      <c r="AW33" s="759"/>
      <c r="AX33" s="759"/>
      <c r="AY33" s="759"/>
      <c r="AZ33" s="759"/>
      <c r="BA33" s="759"/>
      <c r="BB33" s="759"/>
      <c r="BC33" s="759"/>
      <c r="BD33" s="759"/>
      <c r="BE33" s="759"/>
      <c r="BF33" s="759"/>
      <c r="BG33" s="759"/>
      <c r="BH33" s="759"/>
      <c r="BI33" s="759"/>
      <c r="BJ33" s="759"/>
      <c r="BK33" s="759"/>
      <c r="BL33" s="759"/>
      <c r="BM33" s="759"/>
      <c r="BN33" s="759"/>
      <c r="BO33" s="759"/>
      <c r="BP33" s="759"/>
      <c r="BQ33" s="759"/>
      <c r="BR33" s="759"/>
      <c r="BS33" s="759"/>
      <c r="BT33" s="759"/>
      <c r="BU33" s="759"/>
      <c r="BV33" s="759"/>
      <c r="BW33" s="759"/>
      <c r="BX33" s="759"/>
      <c r="BY33" s="759"/>
      <c r="BZ33" s="759"/>
      <c r="CA33" s="759"/>
      <c r="CB33" s="759"/>
      <c r="CC33" s="759"/>
      <c r="CD33" s="759"/>
      <c r="CE33" s="759"/>
      <c r="CF33" s="759"/>
      <c r="CG33" s="760"/>
      <c r="CH33" s="286" t="s">
        <v>510</v>
      </c>
      <c r="CI33" s="298"/>
      <c r="CJ33" s="317" t="str">
        <f>strCheckUnique(CK33:CK36)</f>
        <v/>
      </c>
      <c r="CK33" s="298"/>
      <c r="CL33" s="317"/>
      <c r="CM33" s="298"/>
      <c r="CN33" s="298"/>
      <c r="CO33" s="298"/>
      <c r="CP33" s="298"/>
      <c r="CQ33" s="298"/>
      <c r="CR33" s="298"/>
      <c r="CS33" s="298"/>
    </row>
    <row r="34" spans="1:98" s="35" customFormat="1" ht="66" customHeight="1">
      <c r="A34" s="761"/>
      <c r="B34" s="761"/>
      <c r="C34" s="761"/>
      <c r="D34" s="761"/>
      <c r="E34" s="761"/>
      <c r="F34" s="340">
        <v>1</v>
      </c>
      <c r="G34" s="340"/>
      <c r="H34" s="340"/>
      <c r="I34" s="757"/>
      <c r="J34" s="757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56"/>
      <c r="O34" s="669"/>
      <c r="P34" s="192"/>
      <c r="Q34" s="192"/>
      <c r="R34" s="753"/>
      <c r="S34" s="754" t="s">
        <v>87</v>
      </c>
      <c r="T34" s="753"/>
      <c r="U34" s="754" t="s">
        <v>87</v>
      </c>
      <c r="V34" s="669"/>
      <c r="W34" s="192"/>
      <c r="X34" s="192"/>
      <c r="Y34" s="753"/>
      <c r="Z34" s="754" t="s">
        <v>87</v>
      </c>
      <c r="AA34" s="753"/>
      <c r="AB34" s="754" t="s">
        <v>87</v>
      </c>
      <c r="AC34" s="669"/>
      <c r="AD34" s="192"/>
      <c r="AE34" s="192"/>
      <c r="AF34" s="753"/>
      <c r="AG34" s="754" t="s">
        <v>87</v>
      </c>
      <c r="AH34" s="753"/>
      <c r="AI34" s="754" t="s">
        <v>87</v>
      </c>
      <c r="AJ34" s="669"/>
      <c r="AK34" s="192"/>
      <c r="AL34" s="192"/>
      <c r="AM34" s="753"/>
      <c r="AN34" s="754" t="s">
        <v>87</v>
      </c>
      <c r="AO34" s="753"/>
      <c r="AP34" s="754" t="s">
        <v>87</v>
      </c>
      <c r="AQ34" s="669"/>
      <c r="AR34" s="192"/>
      <c r="AS34" s="192"/>
      <c r="AT34" s="753"/>
      <c r="AU34" s="754" t="s">
        <v>87</v>
      </c>
      <c r="AV34" s="753"/>
      <c r="AW34" s="754" t="s">
        <v>87</v>
      </c>
      <c r="AX34" s="669"/>
      <c r="AY34" s="192"/>
      <c r="AZ34" s="192"/>
      <c r="BA34" s="753"/>
      <c r="BB34" s="754" t="s">
        <v>87</v>
      </c>
      <c r="BC34" s="753"/>
      <c r="BD34" s="754" t="s">
        <v>87</v>
      </c>
      <c r="BE34" s="669"/>
      <c r="BF34" s="192"/>
      <c r="BG34" s="192"/>
      <c r="BH34" s="753"/>
      <c r="BI34" s="754" t="s">
        <v>87</v>
      </c>
      <c r="BJ34" s="753"/>
      <c r="BK34" s="754" t="s">
        <v>87</v>
      </c>
      <c r="BL34" s="669"/>
      <c r="BM34" s="192"/>
      <c r="BN34" s="192"/>
      <c r="BO34" s="753"/>
      <c r="BP34" s="754" t="s">
        <v>87</v>
      </c>
      <c r="BQ34" s="753"/>
      <c r="BR34" s="754" t="s">
        <v>87</v>
      </c>
      <c r="BS34" s="669"/>
      <c r="BT34" s="192"/>
      <c r="BU34" s="192"/>
      <c r="BV34" s="753"/>
      <c r="BW34" s="754" t="s">
        <v>87</v>
      </c>
      <c r="BX34" s="753"/>
      <c r="BY34" s="754" t="s">
        <v>87</v>
      </c>
      <c r="BZ34" s="669"/>
      <c r="CA34" s="192"/>
      <c r="CB34" s="192"/>
      <c r="CC34" s="753"/>
      <c r="CD34" s="754" t="s">
        <v>87</v>
      </c>
      <c r="CE34" s="753"/>
      <c r="CF34" s="754" t="s">
        <v>88</v>
      </c>
      <c r="CG34" s="282"/>
      <c r="CH34" s="750" t="s">
        <v>511</v>
      </c>
      <c r="CI34" s="298" t="str">
        <f>strCheckDate(O35:CG35)</f>
        <v/>
      </c>
      <c r="CJ34" s="298"/>
      <c r="CK34" s="317" t="str">
        <f>IF(M34="","",M34 )</f>
        <v/>
      </c>
      <c r="CL34" s="317"/>
      <c r="CM34" s="317"/>
      <c r="CN34" s="317"/>
      <c r="CO34" s="298"/>
      <c r="CP34" s="298"/>
      <c r="CQ34" s="298"/>
      <c r="CR34" s="298"/>
      <c r="CS34" s="298"/>
    </row>
    <row r="35" spans="1:98" s="35" customFormat="1" ht="14.25" hidden="1" customHeight="1">
      <c r="A35" s="761"/>
      <c r="B35" s="761"/>
      <c r="C35" s="761"/>
      <c r="D35" s="761"/>
      <c r="E35" s="761"/>
      <c r="F35" s="340"/>
      <c r="G35" s="340"/>
      <c r="H35" s="340"/>
      <c r="I35" s="757"/>
      <c r="J35" s="757"/>
      <c r="K35" s="344"/>
      <c r="L35" s="171"/>
      <c r="M35" s="205"/>
      <c r="N35" s="756"/>
      <c r="O35" s="299"/>
      <c r="P35" s="296"/>
      <c r="Q35" s="297" t="str">
        <f>R34 &amp; "-" &amp; T34</f>
        <v>-</v>
      </c>
      <c r="R35" s="753"/>
      <c r="S35" s="754"/>
      <c r="T35" s="755"/>
      <c r="U35" s="754"/>
      <c r="V35" s="299"/>
      <c r="W35" s="296"/>
      <c r="X35" s="297" t="str">
        <f>Y34 &amp; "-" &amp; AA34</f>
        <v>-</v>
      </c>
      <c r="Y35" s="753"/>
      <c r="Z35" s="754"/>
      <c r="AA35" s="755"/>
      <c r="AB35" s="754"/>
      <c r="AC35" s="299"/>
      <c r="AD35" s="296"/>
      <c r="AE35" s="297" t="str">
        <f>AF34 &amp; "-" &amp; AH34</f>
        <v>-</v>
      </c>
      <c r="AF35" s="753"/>
      <c r="AG35" s="754"/>
      <c r="AH35" s="755"/>
      <c r="AI35" s="754"/>
      <c r="AJ35" s="299"/>
      <c r="AK35" s="296"/>
      <c r="AL35" s="297" t="str">
        <f>AM34 &amp; "-" &amp; AO34</f>
        <v>-</v>
      </c>
      <c r="AM35" s="753"/>
      <c r="AN35" s="754"/>
      <c r="AO35" s="755"/>
      <c r="AP35" s="754"/>
      <c r="AQ35" s="299"/>
      <c r="AR35" s="296"/>
      <c r="AS35" s="297" t="str">
        <f>AT34 &amp; "-" &amp; AV34</f>
        <v>-</v>
      </c>
      <c r="AT35" s="753"/>
      <c r="AU35" s="754"/>
      <c r="AV35" s="755"/>
      <c r="AW35" s="754"/>
      <c r="AX35" s="299"/>
      <c r="AY35" s="296"/>
      <c r="AZ35" s="297" t="str">
        <f>BA34 &amp; "-" &amp; BC34</f>
        <v>-</v>
      </c>
      <c r="BA35" s="753"/>
      <c r="BB35" s="754"/>
      <c r="BC35" s="755"/>
      <c r="BD35" s="754"/>
      <c r="BE35" s="299"/>
      <c r="BF35" s="296"/>
      <c r="BG35" s="297" t="str">
        <f>BH34 &amp; "-" &amp; BJ34</f>
        <v>-</v>
      </c>
      <c r="BH35" s="753"/>
      <c r="BI35" s="754"/>
      <c r="BJ35" s="755"/>
      <c r="BK35" s="754"/>
      <c r="BL35" s="299"/>
      <c r="BM35" s="296"/>
      <c r="BN35" s="297" t="str">
        <f>BO34 &amp; "-" &amp; BQ34</f>
        <v>-</v>
      </c>
      <c r="BO35" s="753"/>
      <c r="BP35" s="754"/>
      <c r="BQ35" s="755"/>
      <c r="BR35" s="754"/>
      <c r="BS35" s="299"/>
      <c r="BT35" s="296"/>
      <c r="BU35" s="297" t="str">
        <f>BV34 &amp; "-" &amp; BX34</f>
        <v>-</v>
      </c>
      <c r="BV35" s="753"/>
      <c r="BW35" s="754"/>
      <c r="BX35" s="755"/>
      <c r="BY35" s="754"/>
      <c r="BZ35" s="299"/>
      <c r="CA35" s="296"/>
      <c r="CB35" s="297" t="str">
        <f>CC34 &amp; "-" &amp; CE34</f>
        <v>-</v>
      </c>
      <c r="CC35" s="753"/>
      <c r="CD35" s="754"/>
      <c r="CE35" s="755"/>
      <c r="CF35" s="754"/>
      <c r="CG35" s="282"/>
      <c r="CH35" s="751"/>
      <c r="CI35" s="298"/>
      <c r="CJ35" s="298"/>
      <c r="CK35" s="298"/>
      <c r="CL35" s="317"/>
      <c r="CM35" s="298"/>
      <c r="CN35" s="298"/>
      <c r="CO35" s="298"/>
      <c r="CP35" s="298"/>
      <c r="CQ35" s="298"/>
      <c r="CR35" s="298"/>
      <c r="CS35" s="298"/>
    </row>
    <row r="36" spans="1:98" ht="15" customHeight="1">
      <c r="A36" s="761"/>
      <c r="B36" s="761"/>
      <c r="C36" s="761"/>
      <c r="D36" s="761"/>
      <c r="E36" s="761"/>
      <c r="F36" s="340"/>
      <c r="G36" s="340"/>
      <c r="H36" s="340"/>
      <c r="I36" s="757"/>
      <c r="J36" s="757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57"/>
      <c r="AD36" s="157"/>
      <c r="AE36" s="157"/>
      <c r="AF36" s="262"/>
      <c r="AG36" s="198"/>
      <c r="AH36" s="198"/>
      <c r="AI36" s="198"/>
      <c r="AJ36" s="157"/>
      <c r="AK36" s="157"/>
      <c r="AL36" s="157"/>
      <c r="AM36" s="262"/>
      <c r="AN36" s="198"/>
      <c r="AO36" s="198"/>
      <c r="AP36" s="198"/>
      <c r="AQ36" s="157"/>
      <c r="AR36" s="157"/>
      <c r="AS36" s="157"/>
      <c r="AT36" s="262"/>
      <c r="AU36" s="198"/>
      <c r="AV36" s="198"/>
      <c r="AW36" s="198"/>
      <c r="AX36" s="157"/>
      <c r="AY36" s="157"/>
      <c r="AZ36" s="157"/>
      <c r="BA36" s="262"/>
      <c r="BB36" s="198"/>
      <c r="BC36" s="198"/>
      <c r="BD36" s="198"/>
      <c r="BE36" s="157"/>
      <c r="BF36" s="157"/>
      <c r="BG36" s="157"/>
      <c r="BH36" s="262"/>
      <c r="BI36" s="198"/>
      <c r="BJ36" s="198"/>
      <c r="BK36" s="198"/>
      <c r="BL36" s="157"/>
      <c r="BM36" s="157"/>
      <c r="BN36" s="157"/>
      <c r="BO36" s="262"/>
      <c r="BP36" s="198"/>
      <c r="BQ36" s="198"/>
      <c r="BR36" s="198"/>
      <c r="BS36" s="157"/>
      <c r="BT36" s="157"/>
      <c r="BU36" s="157"/>
      <c r="BV36" s="262"/>
      <c r="BW36" s="198"/>
      <c r="BX36" s="198"/>
      <c r="BY36" s="198"/>
      <c r="BZ36" s="157"/>
      <c r="CA36" s="157"/>
      <c r="CB36" s="157"/>
      <c r="CC36" s="262"/>
      <c r="CD36" s="198"/>
      <c r="CE36" s="198"/>
      <c r="CF36" s="198"/>
      <c r="CG36" s="186"/>
      <c r="CH36" s="752"/>
      <c r="CI36" s="307"/>
      <c r="CJ36" s="307"/>
      <c r="CK36" s="307"/>
      <c r="CL36" s="317"/>
      <c r="CM36" s="307"/>
      <c r="CN36" s="298"/>
      <c r="CO36" s="298"/>
      <c r="CP36" s="298"/>
      <c r="CQ36" s="298"/>
      <c r="CR36" s="298"/>
      <c r="CS36" s="298"/>
      <c r="CT36" s="35"/>
    </row>
    <row r="37" spans="1:98" ht="15" customHeight="1">
      <c r="A37" s="761"/>
      <c r="B37" s="761"/>
      <c r="C37" s="761"/>
      <c r="D37" s="761"/>
      <c r="E37" s="340"/>
      <c r="F37" s="490"/>
      <c r="G37" s="490"/>
      <c r="H37" s="490"/>
      <c r="I37" s="757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57"/>
      <c r="AD37" s="157"/>
      <c r="AE37" s="157"/>
      <c r="AF37" s="262"/>
      <c r="AG37" s="198"/>
      <c r="AH37" s="198"/>
      <c r="AI37" s="197"/>
      <c r="AJ37" s="157"/>
      <c r="AK37" s="157"/>
      <c r="AL37" s="157"/>
      <c r="AM37" s="262"/>
      <c r="AN37" s="198"/>
      <c r="AO37" s="198"/>
      <c r="AP37" s="197"/>
      <c r="AQ37" s="157"/>
      <c r="AR37" s="157"/>
      <c r="AS37" s="157"/>
      <c r="AT37" s="262"/>
      <c r="AU37" s="198"/>
      <c r="AV37" s="198"/>
      <c r="AW37" s="197"/>
      <c r="AX37" s="157"/>
      <c r="AY37" s="157"/>
      <c r="AZ37" s="157"/>
      <c r="BA37" s="262"/>
      <c r="BB37" s="198"/>
      <c r="BC37" s="198"/>
      <c r="BD37" s="197"/>
      <c r="BE37" s="157"/>
      <c r="BF37" s="157"/>
      <c r="BG37" s="157"/>
      <c r="BH37" s="262"/>
      <c r="BI37" s="198"/>
      <c r="BJ37" s="198"/>
      <c r="BK37" s="197"/>
      <c r="BL37" s="157"/>
      <c r="BM37" s="157"/>
      <c r="BN37" s="157"/>
      <c r="BO37" s="262"/>
      <c r="BP37" s="198"/>
      <c r="BQ37" s="198"/>
      <c r="BR37" s="197"/>
      <c r="BS37" s="157"/>
      <c r="BT37" s="157"/>
      <c r="BU37" s="157"/>
      <c r="BV37" s="262"/>
      <c r="BW37" s="198"/>
      <c r="BX37" s="198"/>
      <c r="BY37" s="197"/>
      <c r="BZ37" s="157"/>
      <c r="CA37" s="157"/>
      <c r="CB37" s="157"/>
      <c r="CC37" s="262"/>
      <c r="CD37" s="198"/>
      <c r="CE37" s="198"/>
      <c r="CF37" s="197"/>
      <c r="CG37" s="198"/>
      <c r="CH37" s="186"/>
      <c r="CI37" s="307"/>
      <c r="CJ37" s="307"/>
      <c r="CK37" s="307"/>
      <c r="CL37" s="307"/>
      <c r="CM37" s="307"/>
      <c r="CN37" s="307"/>
      <c r="CO37" s="307"/>
      <c r="CP37" s="307"/>
      <c r="CQ37" s="307"/>
      <c r="CR37" s="307"/>
      <c r="CS37" s="307"/>
    </row>
    <row r="38" spans="1:98" ht="15" customHeight="1">
      <c r="A38" s="761"/>
      <c r="B38" s="761"/>
      <c r="C38" s="761"/>
      <c r="D38" s="340"/>
      <c r="E38" s="345"/>
      <c r="F38" s="490"/>
      <c r="G38" s="490"/>
      <c r="H38" s="490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57"/>
      <c r="AD38" s="157"/>
      <c r="AE38" s="157"/>
      <c r="AF38" s="262"/>
      <c r="AG38" s="198"/>
      <c r="AH38" s="198"/>
      <c r="AI38" s="197"/>
      <c r="AJ38" s="157"/>
      <c r="AK38" s="157"/>
      <c r="AL38" s="157"/>
      <c r="AM38" s="262"/>
      <c r="AN38" s="198"/>
      <c r="AO38" s="198"/>
      <c r="AP38" s="197"/>
      <c r="AQ38" s="157"/>
      <c r="AR38" s="157"/>
      <c r="AS38" s="157"/>
      <c r="AT38" s="262"/>
      <c r="AU38" s="198"/>
      <c r="AV38" s="198"/>
      <c r="AW38" s="197"/>
      <c r="AX38" s="157"/>
      <c r="AY38" s="157"/>
      <c r="AZ38" s="157"/>
      <c r="BA38" s="262"/>
      <c r="BB38" s="198"/>
      <c r="BC38" s="198"/>
      <c r="BD38" s="197"/>
      <c r="BE38" s="157"/>
      <c r="BF38" s="157"/>
      <c r="BG38" s="157"/>
      <c r="BH38" s="262"/>
      <c r="BI38" s="198"/>
      <c r="BJ38" s="198"/>
      <c r="BK38" s="197"/>
      <c r="BL38" s="157"/>
      <c r="BM38" s="157"/>
      <c r="BN38" s="157"/>
      <c r="BO38" s="262"/>
      <c r="BP38" s="198"/>
      <c r="BQ38" s="198"/>
      <c r="BR38" s="197"/>
      <c r="BS38" s="157"/>
      <c r="BT38" s="157"/>
      <c r="BU38" s="157"/>
      <c r="BV38" s="262"/>
      <c r="BW38" s="198"/>
      <c r="BX38" s="198"/>
      <c r="BY38" s="197"/>
      <c r="BZ38" s="157"/>
      <c r="CA38" s="157"/>
      <c r="CB38" s="157"/>
      <c r="CC38" s="262"/>
      <c r="CD38" s="198"/>
      <c r="CE38" s="198"/>
      <c r="CF38" s="197"/>
      <c r="CG38" s="198"/>
      <c r="CH38" s="186"/>
      <c r="CI38" s="307"/>
      <c r="CJ38" s="307"/>
      <c r="CK38" s="307"/>
      <c r="CL38" s="307"/>
      <c r="CM38" s="307"/>
      <c r="CN38" s="307"/>
      <c r="CO38" s="307"/>
      <c r="CP38" s="307"/>
      <c r="CQ38" s="307"/>
      <c r="CR38" s="307"/>
      <c r="CS38" s="307"/>
    </row>
    <row r="39" spans="1:98" ht="15" customHeight="1">
      <c r="A39" s="761"/>
      <c r="B39" s="761"/>
      <c r="C39" s="340"/>
      <c r="D39" s="340"/>
      <c r="E39" s="345"/>
      <c r="F39" s="490"/>
      <c r="G39" s="490"/>
      <c r="H39" s="490"/>
      <c r="I39" s="201"/>
      <c r="J39" s="85"/>
      <c r="K39" s="180"/>
      <c r="L39" s="112"/>
      <c r="M39" s="162" t="s">
        <v>664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62"/>
      <c r="AD39" s="162"/>
      <c r="AE39" s="162"/>
      <c r="AF39" s="262"/>
      <c r="AG39" s="198"/>
      <c r="AH39" s="198"/>
      <c r="AI39" s="197"/>
      <c r="AJ39" s="162"/>
      <c r="AK39" s="162"/>
      <c r="AL39" s="162"/>
      <c r="AM39" s="262"/>
      <c r="AN39" s="198"/>
      <c r="AO39" s="198"/>
      <c r="AP39" s="197"/>
      <c r="AQ39" s="162"/>
      <c r="AR39" s="162"/>
      <c r="AS39" s="162"/>
      <c r="AT39" s="262"/>
      <c r="AU39" s="198"/>
      <c r="AV39" s="198"/>
      <c r="AW39" s="197"/>
      <c r="AX39" s="162"/>
      <c r="AY39" s="162"/>
      <c r="AZ39" s="162"/>
      <c r="BA39" s="262"/>
      <c r="BB39" s="198"/>
      <c r="BC39" s="198"/>
      <c r="BD39" s="197"/>
      <c r="BE39" s="162"/>
      <c r="BF39" s="162"/>
      <c r="BG39" s="162"/>
      <c r="BH39" s="262"/>
      <c r="BI39" s="198"/>
      <c r="BJ39" s="198"/>
      <c r="BK39" s="197"/>
      <c r="BL39" s="162"/>
      <c r="BM39" s="162"/>
      <c r="BN39" s="162"/>
      <c r="BO39" s="262"/>
      <c r="BP39" s="198"/>
      <c r="BQ39" s="198"/>
      <c r="BR39" s="197"/>
      <c r="BS39" s="162"/>
      <c r="BT39" s="162"/>
      <c r="BU39" s="162"/>
      <c r="BV39" s="262"/>
      <c r="BW39" s="198"/>
      <c r="BX39" s="198"/>
      <c r="BY39" s="197"/>
      <c r="BZ39" s="162"/>
      <c r="CA39" s="162"/>
      <c r="CB39" s="162"/>
      <c r="CC39" s="262"/>
      <c r="CD39" s="198"/>
      <c r="CE39" s="198"/>
      <c r="CF39" s="197"/>
      <c r="CG39" s="198"/>
      <c r="CH39" s="186"/>
      <c r="CI39" s="307"/>
      <c r="CJ39" s="307"/>
      <c r="CK39" s="307"/>
      <c r="CL39" s="307"/>
      <c r="CM39" s="307"/>
      <c r="CN39" s="307"/>
      <c r="CO39" s="307"/>
      <c r="CP39" s="307"/>
      <c r="CQ39" s="307"/>
      <c r="CR39" s="307"/>
      <c r="CS39" s="307"/>
    </row>
    <row r="40" spans="1:98" ht="15" customHeight="1">
      <c r="A40" s="761"/>
      <c r="B40" s="340"/>
      <c r="C40" s="345"/>
      <c r="D40" s="345"/>
      <c r="E40" s="345"/>
      <c r="F40" s="490"/>
      <c r="G40" s="490"/>
      <c r="H40" s="490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62"/>
      <c r="AD40" s="162"/>
      <c r="AE40" s="162"/>
      <c r="AF40" s="262"/>
      <c r="AG40" s="198"/>
      <c r="AH40" s="198"/>
      <c r="AI40" s="197"/>
      <c r="AJ40" s="162"/>
      <c r="AK40" s="162"/>
      <c r="AL40" s="162"/>
      <c r="AM40" s="262"/>
      <c r="AN40" s="198"/>
      <c r="AO40" s="198"/>
      <c r="AP40" s="197"/>
      <c r="AQ40" s="162"/>
      <c r="AR40" s="162"/>
      <c r="AS40" s="162"/>
      <c r="AT40" s="262"/>
      <c r="AU40" s="198"/>
      <c r="AV40" s="198"/>
      <c r="AW40" s="197"/>
      <c r="AX40" s="162"/>
      <c r="AY40" s="162"/>
      <c r="AZ40" s="162"/>
      <c r="BA40" s="262"/>
      <c r="BB40" s="198"/>
      <c r="BC40" s="198"/>
      <c r="BD40" s="197"/>
      <c r="BE40" s="162"/>
      <c r="BF40" s="162"/>
      <c r="BG40" s="162"/>
      <c r="BH40" s="262"/>
      <c r="BI40" s="198"/>
      <c r="BJ40" s="198"/>
      <c r="BK40" s="197"/>
      <c r="BL40" s="162"/>
      <c r="BM40" s="162"/>
      <c r="BN40" s="162"/>
      <c r="BO40" s="262"/>
      <c r="BP40" s="198"/>
      <c r="BQ40" s="198"/>
      <c r="BR40" s="197"/>
      <c r="BS40" s="162"/>
      <c r="BT40" s="162"/>
      <c r="BU40" s="162"/>
      <c r="BV40" s="262"/>
      <c r="BW40" s="198"/>
      <c r="BX40" s="198"/>
      <c r="BY40" s="197"/>
      <c r="BZ40" s="162"/>
      <c r="CA40" s="162"/>
      <c r="CB40" s="162"/>
      <c r="CC40" s="262"/>
      <c r="CD40" s="198"/>
      <c r="CE40" s="198"/>
      <c r="CF40" s="197"/>
      <c r="CG40" s="198"/>
      <c r="CH40" s="186"/>
      <c r="CI40" s="307"/>
      <c r="CJ40" s="307"/>
      <c r="CK40" s="307"/>
      <c r="CL40" s="307"/>
      <c r="CM40" s="307"/>
      <c r="CN40" s="307"/>
      <c r="CO40" s="307"/>
      <c r="CP40" s="307"/>
      <c r="CQ40" s="307"/>
      <c r="CR40" s="307"/>
      <c r="CS40" s="307"/>
    </row>
    <row r="41" spans="1:98" ht="15" customHeight="1">
      <c r="A41" s="340"/>
      <c r="B41" s="346"/>
      <c r="C41" s="346"/>
      <c r="D41" s="346"/>
      <c r="E41" s="347"/>
      <c r="F41" s="346"/>
      <c r="G41" s="490"/>
      <c r="H41" s="490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62"/>
      <c r="AD41" s="162"/>
      <c r="AE41" s="162"/>
      <c r="AF41" s="262"/>
      <c r="AG41" s="198"/>
      <c r="AH41" s="198"/>
      <c r="AI41" s="197"/>
      <c r="AJ41" s="162"/>
      <c r="AK41" s="162"/>
      <c r="AL41" s="162"/>
      <c r="AM41" s="262"/>
      <c r="AN41" s="198"/>
      <c r="AO41" s="198"/>
      <c r="AP41" s="197"/>
      <c r="AQ41" s="162"/>
      <c r="AR41" s="162"/>
      <c r="AS41" s="162"/>
      <c r="AT41" s="262"/>
      <c r="AU41" s="198"/>
      <c r="AV41" s="198"/>
      <c r="AW41" s="197"/>
      <c r="AX41" s="162"/>
      <c r="AY41" s="162"/>
      <c r="AZ41" s="162"/>
      <c r="BA41" s="262"/>
      <c r="BB41" s="198"/>
      <c r="BC41" s="198"/>
      <c r="BD41" s="197"/>
      <c r="BE41" s="162"/>
      <c r="BF41" s="162"/>
      <c r="BG41" s="162"/>
      <c r="BH41" s="262"/>
      <c r="BI41" s="198"/>
      <c r="BJ41" s="198"/>
      <c r="BK41" s="197"/>
      <c r="BL41" s="162"/>
      <c r="BM41" s="162"/>
      <c r="BN41" s="162"/>
      <c r="BO41" s="262"/>
      <c r="BP41" s="198"/>
      <c r="BQ41" s="198"/>
      <c r="BR41" s="197"/>
      <c r="BS41" s="162"/>
      <c r="BT41" s="162"/>
      <c r="BU41" s="162"/>
      <c r="BV41" s="262"/>
      <c r="BW41" s="198"/>
      <c r="BX41" s="198"/>
      <c r="BY41" s="197"/>
      <c r="BZ41" s="162"/>
      <c r="CA41" s="162"/>
      <c r="CB41" s="162"/>
      <c r="CC41" s="262"/>
      <c r="CD41" s="198"/>
      <c r="CE41" s="198"/>
      <c r="CF41" s="197"/>
      <c r="CG41" s="198"/>
      <c r="CH41" s="186"/>
      <c r="CI41" s="307"/>
      <c r="CJ41" s="307"/>
      <c r="CK41" s="307"/>
      <c r="CL41" s="307"/>
      <c r="CM41" s="307"/>
      <c r="CN41" s="307"/>
      <c r="CO41" s="307"/>
      <c r="CP41" s="307"/>
      <c r="CQ41" s="307"/>
      <c r="CR41" s="307"/>
      <c r="CS41" s="307"/>
    </row>
    <row r="42" spans="1:98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98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98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98" s="35" customFormat="1" ht="22.5">
      <c r="A45" s="761">
        <v>1</v>
      </c>
      <c r="B45" s="340"/>
      <c r="C45" s="340"/>
      <c r="D45" s="340"/>
      <c r="E45" s="341"/>
      <c r="F45" s="490"/>
      <c r="G45" s="490"/>
      <c r="H45" s="490"/>
      <c r="I45" s="343"/>
      <c r="J45" s="180"/>
      <c r="K45" s="180"/>
      <c r="L45" s="339">
        <f>mergeValue(A45)</f>
        <v>1</v>
      </c>
      <c r="M45" s="592" t="s">
        <v>23</v>
      </c>
      <c r="N45" s="576"/>
      <c r="O45" s="825"/>
      <c r="P45" s="826"/>
      <c r="Q45" s="826"/>
      <c r="R45" s="826"/>
      <c r="S45" s="826"/>
      <c r="T45" s="826"/>
      <c r="U45" s="826"/>
      <c r="V45" s="827"/>
      <c r="W45" s="605" t="s">
        <v>508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98" s="35" customFormat="1" ht="22.5">
      <c r="A46" s="761"/>
      <c r="B46" s="761">
        <v>1</v>
      </c>
      <c r="C46" s="340"/>
      <c r="D46" s="340"/>
      <c r="E46" s="490"/>
      <c r="F46" s="490"/>
      <c r="G46" s="490"/>
      <c r="H46" s="490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25"/>
      <c r="P46" s="826"/>
      <c r="Q46" s="826"/>
      <c r="R46" s="826"/>
      <c r="S46" s="826"/>
      <c r="T46" s="826"/>
      <c r="U46" s="826"/>
      <c r="V46" s="827"/>
      <c r="W46" s="286" t="s">
        <v>509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98" s="35" customFormat="1" ht="45">
      <c r="A47" s="761"/>
      <c r="B47" s="761"/>
      <c r="C47" s="761">
        <v>1</v>
      </c>
      <c r="D47" s="340"/>
      <c r="E47" s="490"/>
      <c r="F47" s="490"/>
      <c r="G47" s="490"/>
      <c r="H47" s="490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656</v>
      </c>
      <c r="N47" s="285"/>
      <c r="O47" s="825"/>
      <c r="P47" s="826"/>
      <c r="Q47" s="826"/>
      <c r="R47" s="826"/>
      <c r="S47" s="826"/>
      <c r="T47" s="826"/>
      <c r="U47" s="826"/>
      <c r="V47" s="827"/>
      <c r="W47" s="286" t="s">
        <v>657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98" s="35" customFormat="1" ht="33.75">
      <c r="A48" s="761"/>
      <c r="B48" s="761"/>
      <c r="C48" s="761"/>
      <c r="D48" s="761">
        <v>1</v>
      </c>
      <c r="E48" s="490"/>
      <c r="F48" s="490"/>
      <c r="G48" s="490"/>
      <c r="H48" s="490"/>
      <c r="I48" s="757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409</v>
      </c>
      <c r="N48" s="285"/>
      <c r="O48" s="835"/>
      <c r="P48" s="836"/>
      <c r="Q48" s="836"/>
      <c r="R48" s="836"/>
      <c r="S48" s="836"/>
      <c r="T48" s="836"/>
      <c r="U48" s="836"/>
      <c r="V48" s="837"/>
      <c r="W48" s="286" t="s">
        <v>634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61"/>
      <c r="B49" s="761"/>
      <c r="C49" s="761"/>
      <c r="D49" s="761"/>
      <c r="E49" s="761">
        <v>1</v>
      </c>
      <c r="F49" s="490"/>
      <c r="G49" s="490"/>
      <c r="H49" s="490"/>
      <c r="I49" s="757"/>
      <c r="J49" s="757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58"/>
      <c r="P49" s="759"/>
      <c r="Q49" s="759"/>
      <c r="R49" s="759"/>
      <c r="S49" s="759"/>
      <c r="T49" s="759"/>
      <c r="U49" s="759"/>
      <c r="V49" s="760"/>
      <c r="W49" s="286" t="s">
        <v>510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61"/>
      <c r="B50" s="761"/>
      <c r="C50" s="761"/>
      <c r="D50" s="761"/>
      <c r="E50" s="761"/>
      <c r="F50" s="340">
        <v>1</v>
      </c>
      <c r="G50" s="340"/>
      <c r="H50" s="340"/>
      <c r="I50" s="757"/>
      <c r="J50" s="757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56"/>
      <c r="O50" s="192"/>
      <c r="P50" s="192"/>
      <c r="Q50" s="192"/>
      <c r="R50" s="753"/>
      <c r="S50" s="754" t="s">
        <v>87</v>
      </c>
      <c r="T50" s="753"/>
      <c r="U50" s="754" t="s">
        <v>88</v>
      </c>
      <c r="V50" s="282"/>
      <c r="W50" s="750" t="s">
        <v>511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61"/>
      <c r="B51" s="761"/>
      <c r="C51" s="761"/>
      <c r="D51" s="761"/>
      <c r="E51" s="761"/>
      <c r="F51" s="340"/>
      <c r="G51" s="340"/>
      <c r="H51" s="340"/>
      <c r="I51" s="757"/>
      <c r="J51" s="757"/>
      <c r="K51" s="344"/>
      <c r="L51" s="171"/>
      <c r="M51" s="205"/>
      <c r="N51" s="756"/>
      <c r="O51" s="299"/>
      <c r="P51" s="296"/>
      <c r="Q51" s="297" t="str">
        <f>R50 &amp; "-" &amp; T50</f>
        <v>-</v>
      </c>
      <c r="R51" s="753"/>
      <c r="S51" s="754"/>
      <c r="T51" s="755"/>
      <c r="U51" s="754"/>
      <c r="V51" s="282"/>
      <c r="W51" s="751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61"/>
      <c r="B52" s="761"/>
      <c r="C52" s="761"/>
      <c r="D52" s="761"/>
      <c r="E52" s="761"/>
      <c r="F52" s="340"/>
      <c r="G52" s="340"/>
      <c r="H52" s="340"/>
      <c r="I52" s="757"/>
      <c r="J52" s="757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52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61"/>
      <c r="B53" s="761"/>
      <c r="C53" s="761"/>
      <c r="D53" s="761"/>
      <c r="E53" s="340"/>
      <c r="F53" s="490"/>
      <c r="G53" s="490"/>
      <c r="H53" s="490"/>
      <c r="I53" s="757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61"/>
      <c r="B54" s="761"/>
      <c r="C54" s="761"/>
      <c r="D54" s="340"/>
      <c r="E54" s="345"/>
      <c r="F54" s="490"/>
      <c r="G54" s="490"/>
      <c r="H54" s="490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61"/>
      <c r="B55" s="761"/>
      <c r="C55" s="340"/>
      <c r="D55" s="340"/>
      <c r="E55" s="345"/>
      <c r="F55" s="490"/>
      <c r="G55" s="490"/>
      <c r="H55" s="490"/>
      <c r="I55" s="201"/>
      <c r="J55" s="85"/>
      <c r="K55" s="180"/>
      <c r="L55" s="112"/>
      <c r="M55" s="162" t="s">
        <v>664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61"/>
      <c r="B56" s="340"/>
      <c r="C56" s="345"/>
      <c r="D56" s="345"/>
      <c r="E56" s="345"/>
      <c r="F56" s="490"/>
      <c r="G56" s="490"/>
      <c r="H56" s="490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0"/>
      <c r="H57" s="490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61">
        <v>1</v>
      </c>
      <c r="B61" s="340"/>
      <c r="C61" s="340"/>
      <c r="D61" s="340"/>
      <c r="E61" s="341"/>
      <c r="F61" s="490"/>
      <c r="G61" s="490"/>
      <c r="H61" s="490"/>
      <c r="I61" s="343"/>
      <c r="J61" s="180"/>
      <c r="K61" s="180"/>
      <c r="L61" s="339">
        <f>mergeValue(A61)</f>
        <v>1</v>
      </c>
      <c r="M61" s="592" t="s">
        <v>23</v>
      </c>
      <c r="N61" s="576"/>
      <c r="O61" s="763"/>
      <c r="P61" s="763"/>
      <c r="Q61" s="763"/>
      <c r="R61" s="763"/>
      <c r="S61" s="763"/>
      <c r="T61" s="763"/>
      <c r="U61" s="763"/>
      <c r="V61" s="763"/>
      <c r="W61" s="605" t="s">
        <v>508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61"/>
      <c r="B62" s="761">
        <v>1</v>
      </c>
      <c r="C62" s="340"/>
      <c r="D62" s="340"/>
      <c r="E62" s="490"/>
      <c r="F62" s="490"/>
      <c r="G62" s="490"/>
      <c r="H62" s="490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63"/>
      <c r="P62" s="763"/>
      <c r="Q62" s="763"/>
      <c r="R62" s="763"/>
      <c r="S62" s="763"/>
      <c r="T62" s="763"/>
      <c r="U62" s="763"/>
      <c r="V62" s="763"/>
      <c r="W62" s="286" t="s">
        <v>509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61"/>
      <c r="B63" s="761"/>
      <c r="C63" s="761">
        <v>1</v>
      </c>
      <c r="D63" s="340"/>
      <c r="E63" s="490"/>
      <c r="F63" s="490"/>
      <c r="G63" s="490"/>
      <c r="H63" s="490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656</v>
      </c>
      <c r="N63" s="285"/>
      <c r="O63" s="763"/>
      <c r="P63" s="763"/>
      <c r="Q63" s="763"/>
      <c r="R63" s="763"/>
      <c r="S63" s="763"/>
      <c r="T63" s="763"/>
      <c r="U63" s="763"/>
      <c r="V63" s="763"/>
      <c r="W63" s="286" t="s">
        <v>657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61"/>
      <c r="B64" s="761"/>
      <c r="C64" s="761"/>
      <c r="D64" s="761">
        <v>1</v>
      </c>
      <c r="E64" s="490"/>
      <c r="F64" s="490"/>
      <c r="G64" s="490"/>
      <c r="H64" s="490"/>
      <c r="I64" s="757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409</v>
      </c>
      <c r="N64" s="285"/>
      <c r="O64" s="770"/>
      <c r="P64" s="770"/>
      <c r="Q64" s="770"/>
      <c r="R64" s="770"/>
      <c r="S64" s="770"/>
      <c r="T64" s="770"/>
      <c r="U64" s="770"/>
      <c r="V64" s="770"/>
      <c r="W64" s="286" t="s">
        <v>634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61"/>
      <c r="B65" s="761"/>
      <c r="C65" s="761"/>
      <c r="D65" s="761"/>
      <c r="E65" s="761">
        <v>1</v>
      </c>
      <c r="F65" s="490"/>
      <c r="G65" s="490"/>
      <c r="H65" s="490"/>
      <c r="I65" s="757"/>
      <c r="J65" s="757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69"/>
      <c r="P65" s="769"/>
      <c r="Q65" s="769"/>
      <c r="R65" s="769"/>
      <c r="S65" s="769"/>
      <c r="T65" s="769"/>
      <c r="U65" s="769"/>
      <c r="V65" s="769"/>
      <c r="W65" s="286" t="s">
        <v>510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61"/>
      <c r="B66" s="761"/>
      <c r="C66" s="761"/>
      <c r="D66" s="761"/>
      <c r="E66" s="761"/>
      <c r="F66" s="340">
        <v>1</v>
      </c>
      <c r="G66" s="340"/>
      <c r="H66" s="340"/>
      <c r="I66" s="757"/>
      <c r="J66" s="757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56"/>
      <c r="O66" s="192"/>
      <c r="P66" s="192"/>
      <c r="Q66" s="192"/>
      <c r="R66" s="753"/>
      <c r="S66" s="754" t="s">
        <v>87</v>
      </c>
      <c r="T66" s="753"/>
      <c r="U66" s="754" t="s">
        <v>88</v>
      </c>
      <c r="V66" s="282"/>
      <c r="W66" s="750" t="s">
        <v>511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61"/>
      <c r="B67" s="761"/>
      <c r="C67" s="761"/>
      <c r="D67" s="761"/>
      <c r="E67" s="761"/>
      <c r="F67" s="340"/>
      <c r="G67" s="340"/>
      <c r="H67" s="340"/>
      <c r="I67" s="757"/>
      <c r="J67" s="757"/>
      <c r="K67" s="344"/>
      <c r="L67" s="171"/>
      <c r="M67" s="205"/>
      <c r="N67" s="756"/>
      <c r="O67" s="299"/>
      <c r="P67" s="296"/>
      <c r="Q67" s="297" t="str">
        <f>R66 &amp; "-" &amp; T66</f>
        <v>-</v>
      </c>
      <c r="R67" s="753"/>
      <c r="S67" s="754"/>
      <c r="T67" s="755"/>
      <c r="U67" s="754"/>
      <c r="V67" s="282"/>
      <c r="W67" s="751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61"/>
      <c r="B68" s="761"/>
      <c r="C68" s="761"/>
      <c r="D68" s="761"/>
      <c r="E68" s="761"/>
      <c r="F68" s="340"/>
      <c r="G68" s="340"/>
      <c r="H68" s="340"/>
      <c r="I68" s="757"/>
      <c r="J68" s="757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52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61"/>
      <c r="B69" s="761"/>
      <c r="C69" s="761"/>
      <c r="D69" s="761"/>
      <c r="E69" s="340"/>
      <c r="F69" s="490"/>
      <c r="G69" s="490"/>
      <c r="H69" s="490"/>
      <c r="I69" s="757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61"/>
      <c r="B70" s="761"/>
      <c r="C70" s="761"/>
      <c r="D70" s="340"/>
      <c r="E70" s="345"/>
      <c r="F70" s="490"/>
      <c r="G70" s="490"/>
      <c r="H70" s="490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61"/>
      <c r="B71" s="761"/>
      <c r="C71" s="340"/>
      <c r="D71" s="340"/>
      <c r="E71" s="345"/>
      <c r="F71" s="490"/>
      <c r="G71" s="490"/>
      <c r="H71" s="490"/>
      <c r="I71" s="201"/>
      <c r="J71" s="85"/>
      <c r="K71" s="180"/>
      <c r="L71" s="112"/>
      <c r="M71" s="162" t="s">
        <v>664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61"/>
      <c r="B72" s="340"/>
      <c r="C72" s="345"/>
      <c r="D72" s="345"/>
      <c r="E72" s="345"/>
      <c r="F72" s="490"/>
      <c r="G72" s="490"/>
      <c r="H72" s="490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90"/>
      <c r="H73" s="490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61">
        <v>1</v>
      </c>
      <c r="B77" s="340"/>
      <c r="C77" s="340"/>
      <c r="D77" s="340"/>
      <c r="E77" s="341"/>
      <c r="F77" s="490"/>
      <c r="G77" s="490"/>
      <c r="H77" s="490"/>
      <c r="I77" s="343"/>
      <c r="J77" s="180"/>
      <c r="K77" s="180"/>
      <c r="L77" s="339">
        <f>mergeValue(A77)</f>
        <v>1</v>
      </c>
      <c r="M77" s="592" t="s">
        <v>23</v>
      </c>
      <c r="N77" s="576"/>
      <c r="O77" s="825"/>
      <c r="P77" s="826"/>
      <c r="Q77" s="826"/>
      <c r="R77" s="826"/>
      <c r="S77" s="826"/>
      <c r="T77" s="826"/>
      <c r="U77" s="826"/>
      <c r="V77" s="827"/>
      <c r="W77" s="605" t="s">
        <v>508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61"/>
      <c r="B78" s="761">
        <v>1</v>
      </c>
      <c r="C78" s="340"/>
      <c r="D78" s="340"/>
      <c r="E78" s="490"/>
      <c r="F78" s="490"/>
      <c r="G78" s="490"/>
      <c r="H78" s="490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25"/>
      <c r="P78" s="826"/>
      <c r="Q78" s="826"/>
      <c r="R78" s="826"/>
      <c r="S78" s="826"/>
      <c r="T78" s="826"/>
      <c r="U78" s="826"/>
      <c r="V78" s="827"/>
      <c r="W78" s="286" t="s">
        <v>509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61"/>
      <c r="B79" s="761"/>
      <c r="C79" s="761">
        <v>1</v>
      </c>
      <c r="D79" s="340"/>
      <c r="E79" s="490"/>
      <c r="F79" s="490"/>
      <c r="G79" s="490"/>
      <c r="H79" s="490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656</v>
      </c>
      <c r="N79" s="285"/>
      <c r="O79" s="825"/>
      <c r="P79" s="826"/>
      <c r="Q79" s="826"/>
      <c r="R79" s="826"/>
      <c r="S79" s="826"/>
      <c r="T79" s="826"/>
      <c r="U79" s="826"/>
      <c r="V79" s="827"/>
      <c r="W79" s="286" t="s">
        <v>657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61"/>
      <c r="B80" s="761"/>
      <c r="C80" s="761"/>
      <c r="D80" s="761">
        <v>1</v>
      </c>
      <c r="E80" s="490"/>
      <c r="F80" s="490"/>
      <c r="G80" s="490"/>
      <c r="H80" s="490"/>
      <c r="I80" s="757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409</v>
      </c>
      <c r="N80" s="285"/>
      <c r="O80" s="835"/>
      <c r="P80" s="836"/>
      <c r="Q80" s="836"/>
      <c r="R80" s="836"/>
      <c r="S80" s="836"/>
      <c r="T80" s="836"/>
      <c r="U80" s="836"/>
      <c r="V80" s="837"/>
      <c r="W80" s="286" t="s">
        <v>634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61"/>
      <c r="B81" s="761"/>
      <c r="C81" s="761"/>
      <c r="D81" s="761"/>
      <c r="E81" s="761">
        <v>1</v>
      </c>
      <c r="F81" s="490"/>
      <c r="G81" s="490"/>
      <c r="H81" s="490"/>
      <c r="I81" s="757"/>
      <c r="J81" s="757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58"/>
      <c r="P81" s="759"/>
      <c r="Q81" s="759"/>
      <c r="R81" s="759"/>
      <c r="S81" s="759"/>
      <c r="T81" s="759"/>
      <c r="U81" s="759"/>
      <c r="V81" s="760"/>
      <c r="W81" s="286" t="s">
        <v>510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61"/>
      <c r="B82" s="761"/>
      <c r="C82" s="761"/>
      <c r="D82" s="761"/>
      <c r="E82" s="761"/>
      <c r="F82" s="340">
        <v>1</v>
      </c>
      <c r="G82" s="340"/>
      <c r="H82" s="340"/>
      <c r="I82" s="757"/>
      <c r="J82" s="757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53"/>
      <c r="S82" s="754" t="s">
        <v>87</v>
      </c>
      <c r="T82" s="753"/>
      <c r="U82" s="754" t="s">
        <v>88</v>
      </c>
      <c r="V82" s="282"/>
      <c r="W82" s="750" t="s">
        <v>511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61"/>
      <c r="B83" s="761"/>
      <c r="C83" s="761"/>
      <c r="D83" s="761"/>
      <c r="E83" s="761"/>
      <c r="F83" s="340"/>
      <c r="G83" s="340"/>
      <c r="H83" s="340"/>
      <c r="I83" s="757"/>
      <c r="J83" s="757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53"/>
      <c r="S83" s="754"/>
      <c r="T83" s="755"/>
      <c r="U83" s="754"/>
      <c r="V83" s="282"/>
      <c r="W83" s="751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61"/>
      <c r="B84" s="761"/>
      <c r="C84" s="761"/>
      <c r="D84" s="761"/>
      <c r="E84" s="761"/>
      <c r="F84" s="340"/>
      <c r="G84" s="340"/>
      <c r="H84" s="340"/>
      <c r="I84" s="757"/>
      <c r="J84" s="757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52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61"/>
      <c r="B85" s="761"/>
      <c r="C85" s="761"/>
      <c r="D85" s="761"/>
      <c r="E85" s="340"/>
      <c r="F85" s="490"/>
      <c r="G85" s="490"/>
      <c r="H85" s="490"/>
      <c r="I85" s="757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61"/>
      <c r="B86" s="761"/>
      <c r="C86" s="761"/>
      <c r="D86" s="340"/>
      <c r="E86" s="345"/>
      <c r="F86" s="490"/>
      <c r="G86" s="490"/>
      <c r="H86" s="490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61"/>
      <c r="B87" s="761"/>
      <c r="C87" s="340"/>
      <c r="D87" s="340"/>
      <c r="E87" s="345"/>
      <c r="F87" s="490"/>
      <c r="G87" s="490"/>
      <c r="H87" s="490"/>
      <c r="I87" s="201"/>
      <c r="J87" s="85"/>
      <c r="K87" s="180"/>
      <c r="L87" s="112"/>
      <c r="M87" s="162" t="s">
        <v>664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61"/>
      <c r="B88" s="340"/>
      <c r="C88" s="345"/>
      <c r="D88" s="345"/>
      <c r="E88" s="345"/>
      <c r="F88" s="490"/>
      <c r="G88" s="490"/>
      <c r="H88" s="490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90"/>
      <c r="H89" s="490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25"/>
      <c r="P92" s="826"/>
      <c r="Q92" s="826"/>
      <c r="R92" s="826"/>
      <c r="S92" s="826"/>
      <c r="T92" s="826"/>
      <c r="U92" s="826"/>
      <c r="V92" s="826"/>
      <c r="W92" s="826"/>
      <c r="X92" s="826"/>
      <c r="Y92" s="826"/>
      <c r="Z92" s="826"/>
      <c r="AA92" s="827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25"/>
      <c r="P93" s="826"/>
      <c r="Q93" s="826"/>
      <c r="R93" s="826"/>
      <c r="S93" s="826"/>
      <c r="T93" s="826"/>
      <c r="U93" s="826"/>
      <c r="V93" s="826"/>
      <c r="W93" s="826"/>
      <c r="X93" s="826"/>
      <c r="Y93" s="826"/>
      <c r="Z93" s="826"/>
      <c r="AA93" s="827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25"/>
      <c r="P94" s="826"/>
      <c r="Q94" s="826"/>
      <c r="R94" s="826"/>
      <c r="S94" s="826"/>
      <c r="T94" s="826"/>
      <c r="U94" s="826"/>
      <c r="V94" s="826"/>
      <c r="W94" s="826"/>
      <c r="X94" s="826"/>
      <c r="Y94" s="826"/>
      <c r="Z94" s="826"/>
      <c r="AA94" s="827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25"/>
      <c r="P95" s="826"/>
      <c r="Q95" s="826"/>
      <c r="R95" s="826"/>
      <c r="S95" s="826"/>
      <c r="T95" s="826"/>
      <c r="U95" s="826"/>
      <c r="V95" s="826"/>
      <c r="W95" s="826"/>
      <c r="X95" s="826"/>
      <c r="Y95" s="826"/>
      <c r="Z95" s="826"/>
      <c r="AA95" s="827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72"/>
      <c r="J97" s="304"/>
      <c r="K97" s="203"/>
      <c r="L97" s="170" t="s">
        <v>22</v>
      </c>
      <c r="M97" s="173" t="s">
        <v>10</v>
      </c>
      <c r="N97" s="272"/>
      <c r="O97" s="828"/>
      <c r="P97" s="829"/>
      <c r="Q97" s="829"/>
      <c r="R97" s="829"/>
      <c r="S97" s="829"/>
      <c r="T97" s="829"/>
      <c r="U97" s="829"/>
      <c r="V97" s="829"/>
      <c r="W97" s="829"/>
      <c r="X97" s="829"/>
      <c r="Y97" s="829"/>
      <c r="Z97" s="829"/>
      <c r="AA97" s="830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72"/>
      <c r="J98" s="790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50"/>
      <c r="X98" s="754" t="s">
        <v>87</v>
      </c>
      <c r="Y98" s="850"/>
      <c r="Z98" s="833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72"/>
      <c r="J99" s="790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51"/>
      <c r="X99" s="754"/>
      <c r="Y99" s="851"/>
      <c r="Z99" s="834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72"/>
      <c r="J100" s="790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50"/>
      <c r="X100" s="754" t="s">
        <v>87</v>
      </c>
      <c r="Y100" s="850"/>
      <c r="Z100" s="833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72"/>
      <c r="J101" s="790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51"/>
      <c r="X101" s="754"/>
      <c r="Y101" s="851"/>
      <c r="Z101" s="834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72"/>
      <c r="J102" s="790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72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25"/>
      <c r="P114" s="826"/>
      <c r="Q114" s="826"/>
      <c r="R114" s="826"/>
      <c r="S114" s="826"/>
      <c r="T114" s="826"/>
      <c r="U114" s="826"/>
      <c r="V114" s="827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25"/>
      <c r="P115" s="826"/>
      <c r="Q115" s="826"/>
      <c r="R115" s="826"/>
      <c r="S115" s="826"/>
      <c r="T115" s="826"/>
      <c r="U115" s="826"/>
      <c r="V115" s="827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25"/>
      <c r="P116" s="826"/>
      <c r="Q116" s="826"/>
      <c r="R116" s="826"/>
      <c r="S116" s="826"/>
      <c r="T116" s="826"/>
      <c r="U116" s="826"/>
      <c r="V116" s="827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25"/>
      <c r="P117" s="826"/>
      <c r="Q117" s="826"/>
      <c r="R117" s="826"/>
      <c r="S117" s="826"/>
      <c r="T117" s="826"/>
      <c r="U117" s="826"/>
      <c r="V117" s="827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89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89"/>
      <c r="J119" s="790"/>
      <c r="L119" s="170" t="s">
        <v>22</v>
      </c>
      <c r="M119" s="173" t="s">
        <v>10</v>
      </c>
      <c r="N119" s="272"/>
      <c r="O119" s="828"/>
      <c r="P119" s="829"/>
      <c r="Q119" s="829"/>
      <c r="R119" s="829"/>
      <c r="S119" s="829"/>
      <c r="T119" s="829"/>
      <c r="U119" s="829"/>
      <c r="V119" s="830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89"/>
      <c r="J120" s="790"/>
      <c r="K120" s="203"/>
      <c r="L120" s="171"/>
      <c r="M120" s="174"/>
      <c r="N120" s="205"/>
      <c r="O120" s="192"/>
      <c r="P120" s="192"/>
      <c r="Q120" s="192"/>
      <c r="R120" s="831"/>
      <c r="S120" s="838" t="s">
        <v>87</v>
      </c>
      <c r="T120" s="831"/>
      <c r="U120" s="833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89"/>
      <c r="J121" s="790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32"/>
      <c r="S121" s="839"/>
      <c r="T121" s="832"/>
      <c r="U121" s="834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89"/>
      <c r="J122" s="790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89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25"/>
      <c r="P131" s="826"/>
      <c r="Q131" s="826"/>
      <c r="R131" s="826"/>
      <c r="S131" s="826"/>
      <c r="T131" s="826"/>
      <c r="U131" s="826"/>
      <c r="V131" s="827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25"/>
      <c r="P132" s="826"/>
      <c r="Q132" s="826"/>
      <c r="R132" s="826"/>
      <c r="S132" s="826"/>
      <c r="T132" s="826"/>
      <c r="U132" s="826"/>
      <c r="V132" s="827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25"/>
      <c r="P133" s="826"/>
      <c r="Q133" s="826"/>
      <c r="R133" s="826"/>
      <c r="S133" s="826"/>
      <c r="T133" s="826"/>
      <c r="U133" s="826"/>
      <c r="V133" s="827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25"/>
      <c r="P134" s="826"/>
      <c r="Q134" s="826"/>
      <c r="R134" s="826"/>
      <c r="S134" s="826"/>
      <c r="T134" s="826"/>
      <c r="U134" s="826"/>
      <c r="V134" s="827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89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89"/>
      <c r="J136" s="790"/>
      <c r="L136" s="170" t="s">
        <v>22</v>
      </c>
      <c r="M136" s="173" t="s">
        <v>10</v>
      </c>
      <c r="N136" s="272"/>
      <c r="O136" s="828"/>
      <c r="P136" s="829"/>
      <c r="Q136" s="829"/>
      <c r="R136" s="829"/>
      <c r="S136" s="829"/>
      <c r="T136" s="829"/>
      <c r="U136" s="829"/>
      <c r="V136" s="830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89"/>
      <c r="J137" s="790"/>
      <c r="K137" s="203"/>
      <c r="L137" s="171"/>
      <c r="M137" s="174"/>
      <c r="N137" s="205"/>
      <c r="O137" s="192"/>
      <c r="P137" s="192"/>
      <c r="Q137" s="192"/>
      <c r="R137" s="831"/>
      <c r="S137" s="838" t="s">
        <v>87</v>
      </c>
      <c r="T137" s="831"/>
      <c r="U137" s="833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89"/>
      <c r="J138" s="790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32"/>
      <c r="S138" s="839"/>
      <c r="T138" s="832"/>
      <c r="U138" s="834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89"/>
      <c r="J139" s="790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89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25"/>
      <c r="P148" s="826"/>
      <c r="Q148" s="826"/>
      <c r="R148" s="826"/>
      <c r="S148" s="826"/>
      <c r="T148" s="826"/>
      <c r="U148" s="826"/>
      <c r="V148" s="827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25"/>
      <c r="P149" s="826"/>
      <c r="Q149" s="826"/>
      <c r="R149" s="826"/>
      <c r="S149" s="826"/>
      <c r="T149" s="826"/>
      <c r="U149" s="826"/>
      <c r="V149" s="827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25"/>
      <c r="P150" s="826"/>
      <c r="Q150" s="826"/>
      <c r="R150" s="826"/>
      <c r="S150" s="826"/>
      <c r="T150" s="826"/>
      <c r="U150" s="826"/>
      <c r="V150" s="827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25"/>
      <c r="P151" s="826"/>
      <c r="Q151" s="826"/>
      <c r="R151" s="826"/>
      <c r="S151" s="826"/>
      <c r="T151" s="826"/>
      <c r="U151" s="826"/>
      <c r="V151" s="827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89"/>
      <c r="J152" s="181"/>
      <c r="L152" s="170" t="s">
        <v>12</v>
      </c>
      <c r="M152" s="172" t="s">
        <v>9</v>
      </c>
      <c r="N152" s="191"/>
      <c r="O152" s="758"/>
      <c r="P152" s="759"/>
      <c r="Q152" s="759"/>
      <c r="R152" s="759"/>
      <c r="S152" s="759"/>
      <c r="T152" s="759"/>
      <c r="U152" s="759"/>
      <c r="V152" s="760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89"/>
      <c r="J153" s="790"/>
      <c r="L153" s="170" t="s">
        <v>22</v>
      </c>
      <c r="M153" s="173" t="s">
        <v>10</v>
      </c>
      <c r="N153" s="272"/>
      <c r="O153" s="828"/>
      <c r="P153" s="829"/>
      <c r="Q153" s="829"/>
      <c r="R153" s="829"/>
      <c r="S153" s="829"/>
      <c r="T153" s="829"/>
      <c r="U153" s="829"/>
      <c r="V153" s="830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89"/>
      <c r="J154" s="790"/>
      <c r="K154" s="203"/>
      <c r="L154" s="171"/>
      <c r="M154" s="174"/>
      <c r="N154" s="205"/>
      <c r="O154" s="324"/>
      <c r="P154" s="192"/>
      <c r="Q154" s="192"/>
      <c r="R154" s="831"/>
      <c r="S154" s="838" t="s">
        <v>87</v>
      </c>
      <c r="T154" s="831"/>
      <c r="U154" s="833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89"/>
      <c r="J155" s="790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32"/>
      <c r="S155" s="839"/>
      <c r="T155" s="832"/>
      <c r="U155" s="834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89"/>
      <c r="J156" s="790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89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86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92" t="s">
        <v>23</v>
      </c>
      <c r="N166" s="870"/>
      <c r="O166" s="871"/>
      <c r="P166" s="871"/>
      <c r="Q166" s="871"/>
      <c r="R166" s="871"/>
      <c r="S166" s="871"/>
      <c r="T166" s="871"/>
      <c r="U166" s="871"/>
      <c r="V166" s="871"/>
      <c r="W166" s="871"/>
      <c r="X166" s="871"/>
      <c r="Y166" s="871"/>
      <c r="Z166" s="871"/>
      <c r="AA166" s="871"/>
      <c r="AB166" s="871"/>
      <c r="AC166" s="871"/>
      <c r="AD166" s="871"/>
      <c r="AE166" s="871"/>
      <c r="AF166" s="871"/>
      <c r="AG166" s="871"/>
      <c r="AH166" s="871"/>
      <c r="AI166" s="871"/>
      <c r="AJ166" s="871"/>
      <c r="AK166" s="871"/>
      <c r="AL166" s="814"/>
      <c r="AM166" s="623" t="s">
        <v>508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86"/>
      <c r="B167" s="786">
        <v>1</v>
      </c>
      <c r="C167" s="298"/>
      <c r="D167" s="298"/>
      <c r="E167" s="298"/>
      <c r="F167" s="348"/>
      <c r="G167" s="583"/>
      <c r="H167" s="583"/>
      <c r="I167" s="219"/>
      <c r="J167" s="46"/>
      <c r="L167" s="339" t="str">
        <f>mergeValue(A167) &amp;"."&amp; mergeValue(B167)</f>
        <v>1.1</v>
      </c>
      <c r="M167" s="159" t="s">
        <v>18</v>
      </c>
      <c r="N167" s="847"/>
      <c r="O167" s="848"/>
      <c r="P167" s="848"/>
      <c r="Q167" s="848"/>
      <c r="R167" s="848"/>
      <c r="S167" s="848"/>
      <c r="T167" s="848"/>
      <c r="U167" s="848"/>
      <c r="V167" s="848"/>
      <c r="W167" s="848"/>
      <c r="X167" s="848"/>
      <c r="Y167" s="848"/>
      <c r="Z167" s="848"/>
      <c r="AA167" s="848"/>
      <c r="AB167" s="848"/>
      <c r="AC167" s="848"/>
      <c r="AD167" s="848"/>
      <c r="AE167" s="848"/>
      <c r="AF167" s="848"/>
      <c r="AG167" s="848"/>
      <c r="AH167" s="848"/>
      <c r="AI167" s="848"/>
      <c r="AJ167" s="848"/>
      <c r="AK167" s="848"/>
      <c r="AL167" s="810"/>
      <c r="AM167" s="622" t="s">
        <v>509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86"/>
      <c r="B168" s="786"/>
      <c r="C168" s="786">
        <v>1</v>
      </c>
      <c r="D168" s="298"/>
      <c r="E168" s="298"/>
      <c r="F168" s="348"/>
      <c r="G168" s="583"/>
      <c r="H168" s="583"/>
      <c r="I168" s="219"/>
      <c r="J168" s="46"/>
      <c r="L168" s="339" t="str">
        <f>mergeValue(A168) &amp;"."&amp; mergeValue(B168)&amp;"."&amp; mergeValue(C168)</f>
        <v>1.1.1</v>
      </c>
      <c r="M168" s="160" t="s">
        <v>656</v>
      </c>
      <c r="N168" s="847"/>
      <c r="O168" s="848"/>
      <c r="P168" s="848"/>
      <c r="Q168" s="848"/>
      <c r="R168" s="848"/>
      <c r="S168" s="848"/>
      <c r="T168" s="848"/>
      <c r="U168" s="848"/>
      <c r="V168" s="848"/>
      <c r="W168" s="848"/>
      <c r="X168" s="848"/>
      <c r="Y168" s="848"/>
      <c r="Z168" s="848"/>
      <c r="AA168" s="848"/>
      <c r="AB168" s="848"/>
      <c r="AC168" s="848"/>
      <c r="AD168" s="848"/>
      <c r="AE168" s="848"/>
      <c r="AF168" s="848"/>
      <c r="AG168" s="848"/>
      <c r="AH168" s="848"/>
      <c r="AI168" s="848"/>
      <c r="AJ168" s="848"/>
      <c r="AK168" s="848"/>
      <c r="AL168" s="810"/>
      <c r="AM168" s="622" t="s">
        <v>657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86"/>
      <c r="B169" s="786"/>
      <c r="C169" s="786"/>
      <c r="D169" s="786">
        <v>1</v>
      </c>
      <c r="E169" s="298"/>
      <c r="F169" s="348"/>
      <c r="G169" s="583"/>
      <c r="H169" s="583"/>
      <c r="I169" s="789"/>
      <c r="J169" s="790"/>
      <c r="K169" s="757"/>
      <c r="L169" s="791" t="str">
        <f>mergeValue(A169) &amp;"."&amp; mergeValue(B169)&amp;"."&amp; mergeValue(C169)&amp;"."&amp; mergeValue(D169)</f>
        <v>1.1.1.1</v>
      </c>
      <c r="M169" s="792"/>
      <c r="N169" s="754" t="s">
        <v>87</v>
      </c>
      <c r="O169" s="777"/>
      <c r="P169" s="781" t="s">
        <v>96</v>
      </c>
      <c r="Q169" s="782"/>
      <c r="R169" s="754" t="s">
        <v>88</v>
      </c>
      <c r="S169" s="777"/>
      <c r="T169" s="778">
        <v>1</v>
      </c>
      <c r="U169" s="844"/>
      <c r="V169" s="754" t="s">
        <v>88</v>
      </c>
      <c r="W169" s="777"/>
      <c r="X169" s="778">
        <v>1</v>
      </c>
      <c r="Y169" s="843"/>
      <c r="Z169" s="754" t="s">
        <v>88</v>
      </c>
      <c r="AA169" s="191"/>
      <c r="AB169" s="113">
        <v>1</v>
      </c>
      <c r="AC169" s="421"/>
      <c r="AD169" s="579"/>
      <c r="AE169" s="579"/>
      <c r="AF169" s="579"/>
      <c r="AG169" s="579"/>
      <c r="AH169" s="581"/>
      <c r="AI169" s="582" t="s">
        <v>87</v>
      </c>
      <c r="AJ169" s="581"/>
      <c r="AK169" s="582" t="s">
        <v>88</v>
      </c>
      <c r="AL169" s="282"/>
      <c r="AM169" s="771" t="s">
        <v>688</v>
      </c>
      <c r="AN169" s="298" t="e">
        <f ca="1">strCheckDateOnDP(AD169:AL169,List06_9_DP)</f>
        <v>#NAME?</v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86"/>
      <c r="B170" s="786"/>
      <c r="C170" s="786"/>
      <c r="D170" s="786"/>
      <c r="E170" s="298"/>
      <c r="F170" s="348"/>
      <c r="G170" s="583"/>
      <c r="H170" s="583"/>
      <c r="I170" s="789"/>
      <c r="J170" s="790"/>
      <c r="K170" s="757"/>
      <c r="L170" s="791"/>
      <c r="M170" s="792"/>
      <c r="N170" s="754"/>
      <c r="O170" s="777"/>
      <c r="P170" s="781"/>
      <c r="Q170" s="782"/>
      <c r="R170" s="754"/>
      <c r="S170" s="777"/>
      <c r="T170" s="778"/>
      <c r="U170" s="845"/>
      <c r="V170" s="754"/>
      <c r="W170" s="777"/>
      <c r="X170" s="778"/>
      <c r="Y170" s="843"/>
      <c r="Z170" s="754"/>
      <c r="AA170" s="443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6"/>
      <c r="AM170" s="771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86"/>
      <c r="B171" s="786"/>
      <c r="C171" s="786"/>
      <c r="D171" s="786"/>
      <c r="E171" s="298"/>
      <c r="F171" s="348"/>
      <c r="G171" s="583"/>
      <c r="H171" s="583"/>
      <c r="I171" s="789"/>
      <c r="J171" s="790"/>
      <c r="K171" s="757"/>
      <c r="L171" s="791"/>
      <c r="M171" s="792"/>
      <c r="N171" s="754"/>
      <c r="O171" s="777"/>
      <c r="P171" s="781"/>
      <c r="Q171" s="782"/>
      <c r="R171" s="754"/>
      <c r="S171" s="777"/>
      <c r="T171" s="778"/>
      <c r="U171" s="846"/>
      <c r="V171" s="754"/>
      <c r="W171" s="445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71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86"/>
      <c r="B172" s="786"/>
      <c r="C172" s="786"/>
      <c r="D172" s="786"/>
      <c r="E172" s="298"/>
      <c r="F172" s="348"/>
      <c r="G172" s="583"/>
      <c r="H172" s="583"/>
      <c r="I172" s="789"/>
      <c r="J172" s="790"/>
      <c r="K172" s="757"/>
      <c r="L172" s="791"/>
      <c r="M172" s="792"/>
      <c r="N172" s="754"/>
      <c r="O172" s="777"/>
      <c r="P172" s="781"/>
      <c r="Q172" s="782"/>
      <c r="R172" s="754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71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86"/>
      <c r="B173" s="786"/>
      <c r="C173" s="786"/>
      <c r="D173" s="786"/>
      <c r="E173" s="350"/>
      <c r="F173" s="351"/>
      <c r="G173" s="350"/>
      <c r="H173" s="350"/>
      <c r="I173" s="789"/>
      <c r="J173" s="790"/>
      <c r="K173" s="757"/>
      <c r="L173" s="791"/>
      <c r="M173" s="792"/>
      <c r="N173" s="754"/>
      <c r="O173" s="444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71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86"/>
      <c r="B174" s="786"/>
      <c r="C174" s="786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71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86"/>
      <c r="B175" s="786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664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86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86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70"/>
      <c r="O181" s="871"/>
      <c r="P181" s="871"/>
      <c r="Q181" s="871"/>
      <c r="R181" s="871"/>
      <c r="S181" s="871"/>
      <c r="T181" s="871"/>
      <c r="U181" s="871"/>
      <c r="V181" s="871"/>
      <c r="W181" s="871"/>
      <c r="X181" s="871"/>
      <c r="Y181" s="871"/>
      <c r="Z181" s="871"/>
      <c r="AA181" s="871"/>
      <c r="AB181" s="871"/>
      <c r="AC181" s="871"/>
      <c r="AD181" s="871"/>
      <c r="AE181" s="871"/>
      <c r="AF181" s="871"/>
      <c r="AG181" s="871"/>
      <c r="AH181" s="871"/>
      <c r="AI181" s="871"/>
      <c r="AJ181" s="871"/>
      <c r="AK181" s="814"/>
      <c r="AL181" s="623" t="s">
        <v>508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86"/>
      <c r="B182" s="786">
        <v>1</v>
      </c>
      <c r="C182" s="298"/>
      <c r="D182" s="298"/>
      <c r="E182" s="298"/>
      <c r="F182" s="348"/>
      <c r="G182" s="583"/>
      <c r="H182" s="583"/>
      <c r="I182" s="219"/>
      <c r="J182" s="46"/>
      <c r="L182" s="339" t="str">
        <f>mergeValue(A182) &amp;"."&amp; mergeValue(B182)</f>
        <v>1.1</v>
      </c>
      <c r="M182" s="159" t="s">
        <v>18</v>
      </c>
      <c r="N182" s="847"/>
      <c r="O182" s="848"/>
      <c r="P182" s="848"/>
      <c r="Q182" s="848"/>
      <c r="R182" s="848"/>
      <c r="S182" s="848"/>
      <c r="T182" s="848"/>
      <c r="U182" s="848"/>
      <c r="V182" s="848"/>
      <c r="W182" s="848"/>
      <c r="X182" s="848"/>
      <c r="Y182" s="848"/>
      <c r="Z182" s="848"/>
      <c r="AA182" s="848"/>
      <c r="AB182" s="848"/>
      <c r="AC182" s="848"/>
      <c r="AD182" s="848"/>
      <c r="AE182" s="848"/>
      <c r="AF182" s="848"/>
      <c r="AG182" s="848"/>
      <c r="AH182" s="848"/>
      <c r="AI182" s="848"/>
      <c r="AJ182" s="848"/>
      <c r="AK182" s="810"/>
      <c r="AL182" s="622" t="s">
        <v>509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86"/>
      <c r="B183" s="786"/>
      <c r="C183" s="786">
        <v>1</v>
      </c>
      <c r="D183" s="298"/>
      <c r="E183" s="298"/>
      <c r="F183" s="348"/>
      <c r="G183" s="583"/>
      <c r="H183" s="583"/>
      <c r="I183" s="219"/>
      <c r="J183" s="46"/>
      <c r="L183" s="339" t="str">
        <f>mergeValue(A183) &amp;"."&amp; mergeValue(B183)&amp;"."&amp; mergeValue(C183)</f>
        <v>1.1.1</v>
      </c>
      <c r="M183" s="160" t="s">
        <v>656</v>
      </c>
      <c r="N183" s="847"/>
      <c r="O183" s="848"/>
      <c r="P183" s="848"/>
      <c r="Q183" s="848"/>
      <c r="R183" s="848"/>
      <c r="S183" s="848"/>
      <c r="T183" s="848"/>
      <c r="U183" s="848"/>
      <c r="V183" s="848"/>
      <c r="W183" s="848"/>
      <c r="X183" s="848"/>
      <c r="Y183" s="848"/>
      <c r="Z183" s="848"/>
      <c r="AA183" s="848"/>
      <c r="AB183" s="848"/>
      <c r="AC183" s="848"/>
      <c r="AD183" s="848"/>
      <c r="AE183" s="848"/>
      <c r="AF183" s="848"/>
      <c r="AG183" s="848"/>
      <c r="AH183" s="848"/>
      <c r="AI183" s="848"/>
      <c r="AJ183" s="848"/>
      <c r="AK183" s="810"/>
      <c r="AL183" s="622" t="s">
        <v>657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86"/>
      <c r="B184" s="786"/>
      <c r="C184" s="786"/>
      <c r="D184" s="786">
        <v>1</v>
      </c>
      <c r="E184" s="298"/>
      <c r="F184" s="348"/>
      <c r="G184" s="583"/>
      <c r="H184" s="583"/>
      <c r="I184" s="789"/>
      <c r="J184" s="790"/>
      <c r="K184" s="757"/>
      <c r="L184" s="809" t="str">
        <f>mergeValue(A184) &amp;"."&amp; mergeValue(B184)&amp;"."&amp; mergeValue(C184)&amp;"."&amp; mergeValue(D184)</f>
        <v>1.1.1.1</v>
      </c>
      <c r="M184" s="811"/>
      <c r="N184" s="813"/>
      <c r="O184" s="781" t="s">
        <v>96</v>
      </c>
      <c r="P184" s="782"/>
      <c r="Q184" s="754" t="s">
        <v>88</v>
      </c>
      <c r="R184" s="777"/>
      <c r="S184" s="778">
        <v>1</v>
      </c>
      <c r="T184" s="844"/>
      <c r="U184" s="754" t="s">
        <v>88</v>
      </c>
      <c r="V184" s="777"/>
      <c r="W184" s="778" t="s">
        <v>96</v>
      </c>
      <c r="X184" s="843"/>
      <c r="Y184" s="754" t="s">
        <v>88</v>
      </c>
      <c r="Z184" s="191"/>
      <c r="AA184" s="113">
        <v>1</v>
      </c>
      <c r="AB184" s="421"/>
      <c r="AC184" s="579"/>
      <c r="AD184" s="579"/>
      <c r="AE184" s="580"/>
      <c r="AF184" s="579"/>
      <c r="AG184" s="581"/>
      <c r="AH184" s="582" t="s">
        <v>87</v>
      </c>
      <c r="AI184" s="581"/>
      <c r="AJ184" s="582" t="s">
        <v>88</v>
      </c>
      <c r="AK184" s="282"/>
      <c r="AL184" s="771" t="s">
        <v>688</v>
      </c>
      <c r="AM184" s="298" t="e">
        <f ca="1">strCheckDateOnDP(AC184:AK184,List06_10_DP)</f>
        <v>#NAME?</v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86"/>
      <c r="B185" s="786"/>
      <c r="C185" s="786"/>
      <c r="D185" s="786"/>
      <c r="E185" s="298"/>
      <c r="F185" s="348"/>
      <c r="G185" s="583"/>
      <c r="H185" s="583"/>
      <c r="I185" s="789"/>
      <c r="J185" s="790"/>
      <c r="K185" s="757"/>
      <c r="L185" s="791"/>
      <c r="M185" s="812"/>
      <c r="N185" s="813"/>
      <c r="O185" s="781"/>
      <c r="P185" s="782"/>
      <c r="Q185" s="754"/>
      <c r="R185" s="777"/>
      <c r="S185" s="778"/>
      <c r="T185" s="845"/>
      <c r="U185" s="754"/>
      <c r="V185" s="777"/>
      <c r="W185" s="778"/>
      <c r="X185" s="843"/>
      <c r="Y185" s="754"/>
      <c r="Z185" s="443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6"/>
      <c r="AL185" s="771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86"/>
      <c r="B186" s="786"/>
      <c r="C186" s="786"/>
      <c r="D186" s="786"/>
      <c r="E186" s="298"/>
      <c r="F186" s="348"/>
      <c r="G186" s="583"/>
      <c r="H186" s="583"/>
      <c r="I186" s="789"/>
      <c r="J186" s="790"/>
      <c r="K186" s="757"/>
      <c r="L186" s="791"/>
      <c r="M186" s="812"/>
      <c r="N186" s="813"/>
      <c r="O186" s="781"/>
      <c r="P186" s="782"/>
      <c r="Q186" s="754"/>
      <c r="R186" s="777"/>
      <c r="S186" s="778"/>
      <c r="T186" s="846"/>
      <c r="U186" s="754"/>
      <c r="V186" s="445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71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86"/>
      <c r="B187" s="786"/>
      <c r="C187" s="786"/>
      <c r="D187" s="786"/>
      <c r="E187" s="298"/>
      <c r="F187" s="348"/>
      <c r="G187" s="583"/>
      <c r="H187" s="583"/>
      <c r="I187" s="789"/>
      <c r="J187" s="790"/>
      <c r="K187" s="757"/>
      <c r="L187" s="791"/>
      <c r="M187" s="812"/>
      <c r="N187" s="813"/>
      <c r="O187" s="781"/>
      <c r="P187" s="782"/>
      <c r="Q187" s="754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71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86"/>
      <c r="B188" s="786"/>
      <c r="C188" s="786"/>
      <c r="D188" s="786"/>
      <c r="E188" s="350"/>
      <c r="F188" s="351"/>
      <c r="G188" s="350"/>
      <c r="H188" s="350"/>
      <c r="I188" s="789"/>
      <c r="J188" s="790"/>
      <c r="K188" s="757"/>
      <c r="L188" s="791"/>
      <c r="M188" s="812"/>
      <c r="N188" s="444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71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86"/>
      <c r="B189" s="786"/>
      <c r="C189" s="786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71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86"/>
      <c r="B190" s="786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664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86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54" t="s">
        <v>88</v>
      </c>
      <c r="R200" s="869"/>
      <c r="S200" s="778">
        <v>1</v>
      </c>
      <c r="T200" s="868"/>
      <c r="U200" s="754" t="s">
        <v>87</v>
      </c>
      <c r="V200" s="777"/>
      <c r="W200" s="778">
        <v>1</v>
      </c>
      <c r="X200" s="867"/>
      <c r="Y200" s="754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54"/>
      <c r="R201" s="869"/>
      <c r="S201" s="778"/>
      <c r="T201" s="868"/>
      <c r="U201" s="754"/>
      <c r="V201" s="777"/>
      <c r="W201" s="778"/>
      <c r="X201" s="867"/>
      <c r="Y201" s="754"/>
      <c r="Z201" s="443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54"/>
      <c r="R202" s="869"/>
      <c r="S202" s="778"/>
      <c r="T202" s="868"/>
      <c r="U202" s="754"/>
      <c r="V202" s="445"/>
      <c r="W202" s="177"/>
      <c r="X202" s="210" t="s">
        <v>687</v>
      </c>
      <c r="Y202" s="260"/>
      <c r="Z202" s="260"/>
      <c r="AA202" s="260"/>
      <c r="AB202" s="574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54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4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13"/>
      <c r="F244" s="449" t="s">
        <v>256</v>
      </c>
      <c r="G244" s="449" t="s">
        <v>256</v>
      </c>
      <c r="H244" s="449" t="s">
        <v>256</v>
      </c>
      <c r="I244" s="452"/>
      <c r="J244" s="450"/>
      <c r="K244" s="451"/>
      <c r="M244" s="618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9"/>
      <c r="E248" s="499"/>
      <c r="F248" s="499"/>
      <c r="G248" s="499"/>
      <c r="H248" s="499"/>
      <c r="I248" s="499"/>
      <c r="J248" s="499"/>
      <c r="K248" s="499"/>
      <c r="L248" s="499"/>
      <c r="U248" s="387"/>
    </row>
    <row r="249" spans="1:83" s="390" customFormat="1" ht="15" customHeight="1">
      <c r="A249" s="89"/>
      <c r="B249" s="249" t="s">
        <v>430</v>
      </c>
      <c r="C249" s="841"/>
      <c r="D249" s="709">
        <v>1</v>
      </c>
      <c r="E249" s="769"/>
      <c r="F249" s="493"/>
      <c r="G249" s="251">
        <v>0</v>
      </c>
      <c r="H249" s="498"/>
      <c r="I249" s="375"/>
      <c r="J249" s="536" t="s">
        <v>556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41"/>
      <c r="D250" s="709"/>
      <c r="E250" s="769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9"/>
      <c r="G253" s="499"/>
      <c r="H253" s="499"/>
      <c r="I253" s="499"/>
      <c r="J253" s="499"/>
      <c r="K253" s="499"/>
      <c r="L253" s="499"/>
      <c r="Q253" s="393"/>
      <c r="U253" s="387"/>
    </row>
    <row r="254" spans="1:83" s="390" customFormat="1" ht="15" customHeight="1">
      <c r="A254" s="89"/>
      <c r="B254" s="249" t="s">
        <v>430</v>
      </c>
      <c r="C254" s="842"/>
      <c r="D254" s="374"/>
      <c r="E254" s="620"/>
      <c r="F254" s="849"/>
      <c r="G254" s="709">
        <v>0</v>
      </c>
      <c r="H254" s="840"/>
      <c r="I254" s="375"/>
      <c r="J254" s="536" t="s">
        <v>556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42"/>
      <c r="D255" s="374"/>
      <c r="E255" s="620"/>
      <c r="F255" s="849"/>
      <c r="G255" s="709"/>
      <c r="H255" s="840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0"/>
      <c r="D259" s="386"/>
      <c r="E259" s="621"/>
      <c r="F259" s="386"/>
      <c r="G259" s="386"/>
      <c r="H259" s="386"/>
      <c r="I259" s="331"/>
      <c r="J259" s="251">
        <v>0</v>
      </c>
      <c r="K259" s="539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479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20"/>
      <c r="F264" s="415"/>
      <c r="G264" s="421"/>
      <c r="I264" s="317"/>
      <c r="J264" s="317"/>
    </row>
    <row r="265" spans="1:83" ht="11.25"/>
    <row r="266" spans="1:83" ht="11.25"/>
    <row r="267" spans="1:83" s="34" customFormat="1" ht="11.25">
      <c r="A267" s="34" t="s">
        <v>495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4"/>
      <c r="F269" s="423" t="s">
        <v>484</v>
      </c>
      <c r="G269" s="423" t="s">
        <v>484</v>
      </c>
      <c r="H269" s="450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496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4"/>
      <c r="F274" s="423" t="s">
        <v>484</v>
      </c>
      <c r="G274" s="556"/>
      <c r="H274" s="423" t="s">
        <v>484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497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1">
        <f>E278</f>
        <v>0</v>
      </c>
      <c r="F279" s="423" t="s">
        <v>484</v>
      </c>
      <c r="G279" s="556"/>
      <c r="H279" s="423" t="s">
        <v>484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2"/>
      <c r="F280" s="433"/>
      <c r="G280"/>
      <c r="H280" s="433"/>
      <c r="I280" s="317"/>
      <c r="K280" s="317"/>
      <c r="L280" s="317"/>
    </row>
    <row r="282" spans="1:12" s="34" customFormat="1" ht="11.25">
      <c r="A282" s="34" t="s">
        <v>498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1">
        <f>E283</f>
        <v>0</v>
      </c>
      <c r="F284" s="423" t="s">
        <v>484</v>
      </c>
      <c r="G284" s="434"/>
      <c r="H284" s="423" t="s">
        <v>484</v>
      </c>
      <c r="I284" s="317"/>
      <c r="K284" s="317"/>
      <c r="L284" s="317"/>
    </row>
    <row r="287" spans="1:12" s="34" customFormat="1" ht="17.100000000000001" customHeight="1">
      <c r="A287" s="34" t="s">
        <v>543</v>
      </c>
    </row>
    <row r="289" spans="1:20" s="255" customFormat="1" ht="409.5">
      <c r="A289" s="749">
        <v>1</v>
      </c>
      <c r="B289" s="319"/>
      <c r="C289" s="319"/>
      <c r="D289" s="319"/>
      <c r="F289" s="472" t="str">
        <f>"2." &amp;mergeValue(A289)</f>
        <v>2.1</v>
      </c>
      <c r="G289" s="559" t="s">
        <v>530</v>
      </c>
      <c r="H289" s="455"/>
      <c r="I289" s="286" t="s">
        <v>629</v>
      </c>
      <c r="J289" s="471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49"/>
      <c r="B290" s="319"/>
      <c r="C290" s="319"/>
      <c r="D290" s="319"/>
      <c r="F290" s="472" t="str">
        <f>"3." &amp;mergeValue(A290)</f>
        <v>3.1</v>
      </c>
      <c r="G290" s="559" t="s">
        <v>531</v>
      </c>
      <c r="H290" s="455"/>
      <c r="I290" s="286" t="s">
        <v>627</v>
      </c>
      <c r="J290" s="471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49"/>
      <c r="B291" s="319"/>
      <c r="C291" s="319"/>
      <c r="D291" s="319"/>
      <c r="F291" s="472" t="str">
        <f>"4."&amp;mergeValue(A291)</f>
        <v>4.1</v>
      </c>
      <c r="G291" s="559" t="s">
        <v>532</v>
      </c>
      <c r="H291" s="456" t="s">
        <v>484</v>
      </c>
      <c r="I291" s="286"/>
      <c r="J291" s="471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49"/>
      <c r="B292" s="749">
        <v>1</v>
      </c>
      <c r="C292" s="481"/>
      <c r="D292" s="481"/>
      <c r="F292" s="472" t="str">
        <f>"4."&amp;mergeValue(A292) &amp;"."&amp;mergeValue(B292)</f>
        <v>4.1.1</v>
      </c>
      <c r="G292" s="462" t="s">
        <v>631</v>
      </c>
      <c r="H292" s="455" t="str">
        <f>IF(region_name="","",region_name)</f>
        <v>Нижегородская область</v>
      </c>
      <c r="I292" s="286" t="s">
        <v>535</v>
      </c>
      <c r="J292" s="471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49"/>
      <c r="B293" s="749"/>
      <c r="C293" s="749">
        <v>1</v>
      </c>
      <c r="D293" s="481"/>
      <c r="F293" s="472" t="str">
        <f>"4."&amp;mergeValue(A293) &amp;"."&amp;mergeValue(B293)&amp;"."&amp;mergeValue(C293)</f>
        <v>4.1.1.1</v>
      </c>
      <c r="G293" s="480" t="s">
        <v>533</v>
      </c>
      <c r="H293" s="455"/>
      <c r="I293" s="286" t="s">
        <v>536</v>
      </c>
      <c r="J293" s="471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49"/>
      <c r="B294" s="749"/>
      <c r="C294" s="749"/>
      <c r="D294" s="481">
        <v>1</v>
      </c>
      <c r="F294" s="472" t="str">
        <f>"4."&amp;mergeValue(A294) &amp;"."&amp;mergeValue(B294)&amp;"."&amp;mergeValue(C294)&amp;"."&amp;mergeValue(D294)</f>
        <v>4.1.1.1.1</v>
      </c>
      <c r="G294" s="562" t="s">
        <v>534</v>
      </c>
      <c r="H294" s="455"/>
      <c r="I294" s="771" t="s">
        <v>630</v>
      </c>
      <c r="J294" s="471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49"/>
      <c r="B295" s="749"/>
      <c r="C295" s="749"/>
      <c r="D295" s="481"/>
      <c r="F295" s="566"/>
      <c r="G295" s="567" t="s">
        <v>4</v>
      </c>
      <c r="H295" s="568"/>
      <c r="I295" s="771"/>
      <c r="J295" s="471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49"/>
      <c r="B296" s="749"/>
      <c r="C296" s="481"/>
      <c r="D296" s="481"/>
      <c r="F296" s="477"/>
      <c r="G296" s="162" t="s">
        <v>428</v>
      </c>
      <c r="H296" s="478"/>
      <c r="I296" s="479"/>
      <c r="J296" s="471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49"/>
      <c r="B297" s="319"/>
      <c r="C297" s="319"/>
      <c r="D297" s="319"/>
      <c r="F297" s="477"/>
      <c r="G297" s="177" t="s">
        <v>542</v>
      </c>
      <c r="H297" s="478"/>
      <c r="I297" s="479"/>
      <c r="J297" s="471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7"/>
      <c r="G298" s="210" t="s">
        <v>541</v>
      </c>
      <c r="H298" s="478"/>
      <c r="I298" s="479"/>
      <c r="J298" s="471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/>
  <mergeCells count="259">
    <mergeCell ref="CE34:CE35"/>
    <mergeCell ref="CF34:CF35"/>
    <mergeCell ref="O29:CG29"/>
    <mergeCell ref="O30:CG30"/>
    <mergeCell ref="O31:CG31"/>
    <mergeCell ref="O32:CG32"/>
    <mergeCell ref="O33:CG33"/>
    <mergeCell ref="BV34:BV35"/>
    <mergeCell ref="BW34:BW35"/>
    <mergeCell ref="BX34:BX35"/>
    <mergeCell ref="BY34:BY35"/>
    <mergeCell ref="BO34:BO35"/>
    <mergeCell ref="BP34:BP35"/>
    <mergeCell ref="BQ34:BQ35"/>
    <mergeCell ref="BR34:BR35"/>
    <mergeCell ref="BH34:BH35"/>
    <mergeCell ref="BI34:BI35"/>
    <mergeCell ref="BJ34:BJ35"/>
    <mergeCell ref="BK34:BK35"/>
    <mergeCell ref="BA34:BA35"/>
    <mergeCell ref="BB34:BB35"/>
    <mergeCell ref="BC34:BC35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J136:J139"/>
    <mergeCell ref="O116:V116"/>
    <mergeCell ref="U66:U67"/>
    <mergeCell ref="O117:V117"/>
    <mergeCell ref="AL184:AL189"/>
    <mergeCell ref="U154:U155"/>
    <mergeCell ref="R137:R138"/>
    <mergeCell ref="R154:R155"/>
    <mergeCell ref="L169:L173"/>
    <mergeCell ref="S154:S155"/>
    <mergeCell ref="X184:X185"/>
    <mergeCell ref="R184:R186"/>
    <mergeCell ref="T184:T186"/>
    <mergeCell ref="W184:W185"/>
    <mergeCell ref="T137:T138"/>
    <mergeCell ref="P184:P187"/>
    <mergeCell ref="O184:O18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Q184:Q187"/>
    <mergeCell ref="V184:V185"/>
    <mergeCell ref="U184:U186"/>
    <mergeCell ref="S184:S18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CH34:CH36"/>
    <mergeCell ref="O47:V47"/>
    <mergeCell ref="O48:V48"/>
    <mergeCell ref="O49:V49"/>
    <mergeCell ref="N50:N51"/>
    <mergeCell ref="Y34:Y35"/>
    <mergeCell ref="Z34:Z35"/>
    <mergeCell ref="AA34:AA35"/>
    <mergeCell ref="AB34:AB35"/>
    <mergeCell ref="AF34:AF35"/>
    <mergeCell ref="AG34:AG35"/>
    <mergeCell ref="AH34:AH35"/>
    <mergeCell ref="AI34:AI35"/>
    <mergeCell ref="BD34:BD35"/>
    <mergeCell ref="AT34:AT35"/>
    <mergeCell ref="AU34:AU35"/>
    <mergeCell ref="AV34:AV35"/>
    <mergeCell ref="AW34:AW35"/>
    <mergeCell ref="AM34:AM35"/>
    <mergeCell ref="AN34:AN35"/>
    <mergeCell ref="AO34:AO35"/>
    <mergeCell ref="AP34:AP35"/>
    <mergeCell ref="CC34:CC35"/>
    <mergeCell ref="CD34:CD35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O149:V149"/>
    <mergeCell ref="N168:AL168"/>
    <mergeCell ref="X169:X170"/>
    <mergeCell ref="O169:O172"/>
    <mergeCell ref="T169:T171"/>
    <mergeCell ref="O152:V152"/>
    <mergeCell ref="T154:T155"/>
    <mergeCell ref="V169:V171"/>
    <mergeCell ref="R169:R172"/>
    <mergeCell ref="O153:V153"/>
    <mergeCell ref="O150:V150"/>
    <mergeCell ref="S137:S138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L184:L188"/>
    <mergeCell ref="M184:M188"/>
    <mergeCell ref="M169:M173"/>
    <mergeCell ref="R66:R67"/>
    <mergeCell ref="O148:V148"/>
    <mergeCell ref="O97:AA97"/>
    <mergeCell ref="T120:T121"/>
    <mergeCell ref="O119:V119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 AC34 AJ34 AQ34 AX34 BE34 BL34 BS34 BZ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 AG34:AG35 AI34:AI35 AN34:AN35 AP34:AP35 AU34:AU35 AW34:AW35 BB34:BB35 BD34:BD35 BI34:BI35 BK34:BK35 BP34:BP35 BR34:BR35 BW34:BW35 BY34:BY35 CD34:CD35 CF34:CF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 AF34 AH34:AH35 AM34 AO34:AO35 AT34 AV34:AV35 BA34 BC34:BC35 BH34 BJ34:BJ35 BO34 BQ34:BQ35 BV34 BX34:BX35 CC34 CE34:CE35"/>
    <dataValidation allowBlank="1" promptTitle="checkPeriodRange" sqref="V100 V98 Q155 Q138 Q121 Q51 Q35 Q67 Q83 AF185:AK185 AG170:AL170 X35 AE35 AL35 AS35 AZ35 BG35 BN35 BU35 CB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 AG36:AG41 AN36:AN41 AU36:AU41 BB36:BB41 BI36:BI41 BP36:BP41 BW36:BW41 CD36:CD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TSH_REESTR_MO_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1">
    <tabColor rgb="FFCCCCFF"/>
    <pageSetUpPr fitToPage="1"/>
  </sheetPr>
  <dimension ref="A1:IV20"/>
  <sheetViews>
    <sheetView showGridLines="0" topLeftCell="C3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501" hidden="1" customWidth="1"/>
    <col min="18" max="18" width="14.42578125" style="317" hidden="1" customWidth="1"/>
    <col min="19" max="22" width="9.140625" style="497"/>
    <col min="23" max="16384" width="9.140625" style="35"/>
  </cols>
  <sheetData>
    <row r="1" spans="1:256" s="298" customFormat="1" ht="16.5" hidden="1" customHeight="1">
      <c r="C1" s="491"/>
      <c r="H1" s="491"/>
      <c r="I1" s="491"/>
      <c r="J1" s="491"/>
      <c r="K1" s="491" t="s">
        <v>552</v>
      </c>
      <c r="L1" s="502" t="s">
        <v>426</v>
      </c>
      <c r="M1" s="537" t="s">
        <v>551</v>
      </c>
      <c r="N1" s="537"/>
      <c r="O1" s="537"/>
      <c r="P1" s="537"/>
      <c r="Q1" s="538"/>
      <c r="R1" s="537"/>
      <c r="S1" s="537"/>
      <c r="T1" s="537"/>
      <c r="U1" s="537"/>
      <c r="V1" s="537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  <c r="AH1" s="502"/>
      <c r="AI1" s="502"/>
      <c r="AJ1" s="502"/>
      <c r="AK1" s="502"/>
      <c r="AL1" s="502"/>
      <c r="AM1" s="502"/>
      <c r="AN1" s="502"/>
      <c r="AO1" s="502"/>
      <c r="AP1" s="502"/>
      <c r="AQ1" s="502"/>
      <c r="AR1" s="502"/>
      <c r="AS1" s="502"/>
      <c r="AT1" s="502"/>
      <c r="AU1" s="502"/>
      <c r="AV1" s="502"/>
      <c r="AW1" s="502"/>
      <c r="AX1" s="502"/>
      <c r="AY1" s="502"/>
      <c r="AZ1" s="502"/>
      <c r="BA1" s="502"/>
      <c r="BB1" s="502"/>
      <c r="BC1" s="502"/>
      <c r="BD1" s="502"/>
      <c r="BE1" s="502"/>
      <c r="BF1" s="502"/>
      <c r="BG1" s="502"/>
      <c r="BH1" s="502"/>
      <c r="BI1" s="502"/>
      <c r="BJ1" s="502"/>
      <c r="BK1" s="502"/>
      <c r="BL1" s="502"/>
      <c r="BM1" s="502"/>
      <c r="BN1" s="502"/>
      <c r="BO1" s="502"/>
      <c r="BP1" s="502"/>
      <c r="BQ1" s="502"/>
      <c r="BR1" s="502"/>
      <c r="BS1" s="502"/>
      <c r="BT1" s="502"/>
      <c r="BU1" s="502"/>
      <c r="BV1" s="502"/>
      <c r="BW1" s="502"/>
      <c r="BX1" s="502"/>
      <c r="BY1" s="502"/>
      <c r="BZ1" s="502"/>
      <c r="CA1" s="502"/>
      <c r="CB1" s="502"/>
      <c r="CC1" s="502"/>
      <c r="CD1" s="502"/>
      <c r="CE1" s="502"/>
      <c r="CF1" s="502"/>
      <c r="CG1" s="502"/>
      <c r="CH1" s="502"/>
      <c r="CI1" s="502"/>
      <c r="CJ1" s="502"/>
      <c r="CK1" s="502"/>
      <c r="CL1" s="502"/>
      <c r="CM1" s="502"/>
      <c r="CN1" s="502"/>
      <c r="CO1" s="502"/>
      <c r="CP1" s="502"/>
      <c r="CQ1" s="502"/>
      <c r="CR1" s="502"/>
      <c r="CS1" s="502"/>
      <c r="CT1" s="502"/>
      <c r="CU1" s="502"/>
      <c r="CV1" s="502"/>
      <c r="CW1" s="502"/>
      <c r="CX1" s="502"/>
      <c r="CY1" s="502"/>
      <c r="CZ1" s="502"/>
      <c r="DA1" s="502"/>
      <c r="DB1" s="502"/>
      <c r="DC1" s="502"/>
      <c r="DD1" s="502"/>
      <c r="DE1" s="502"/>
      <c r="DF1" s="502"/>
      <c r="DG1" s="502"/>
      <c r="DH1" s="502"/>
      <c r="DI1" s="502"/>
      <c r="DJ1" s="502"/>
      <c r="DK1" s="502"/>
      <c r="DL1" s="502"/>
      <c r="DM1" s="502"/>
      <c r="DN1" s="502"/>
      <c r="DO1" s="502"/>
      <c r="DP1" s="502"/>
      <c r="DQ1" s="502"/>
      <c r="DR1" s="502"/>
      <c r="DS1" s="502"/>
      <c r="DT1" s="502"/>
      <c r="DU1" s="502"/>
      <c r="DV1" s="502"/>
      <c r="DW1" s="502"/>
      <c r="DX1" s="502"/>
      <c r="DY1" s="502"/>
      <c r="DZ1" s="502"/>
      <c r="EA1" s="502"/>
      <c r="EB1" s="502"/>
      <c r="EC1" s="502"/>
      <c r="ED1" s="502"/>
      <c r="EE1" s="502"/>
      <c r="EF1" s="502"/>
      <c r="EG1" s="502"/>
      <c r="EH1" s="502"/>
      <c r="EI1" s="502"/>
      <c r="EJ1" s="502"/>
      <c r="EK1" s="502"/>
      <c r="EL1" s="502"/>
      <c r="EM1" s="502"/>
      <c r="EN1" s="502"/>
      <c r="EO1" s="502"/>
      <c r="EP1" s="502"/>
      <c r="EQ1" s="502"/>
      <c r="ER1" s="502"/>
      <c r="ES1" s="502"/>
      <c r="ET1" s="502"/>
      <c r="EU1" s="502"/>
      <c r="EV1" s="502"/>
      <c r="EW1" s="502"/>
      <c r="EX1" s="502"/>
      <c r="EY1" s="502"/>
      <c r="EZ1" s="502"/>
      <c r="FA1" s="502"/>
      <c r="FB1" s="502"/>
      <c r="FC1" s="502"/>
      <c r="FD1" s="502"/>
      <c r="FE1" s="502"/>
      <c r="FF1" s="502"/>
      <c r="FG1" s="502"/>
      <c r="FH1" s="502"/>
      <c r="FI1" s="502"/>
      <c r="FJ1" s="502"/>
      <c r="FK1" s="502"/>
      <c r="FL1" s="502"/>
      <c r="FM1" s="502"/>
      <c r="FN1" s="502"/>
      <c r="FO1" s="502"/>
      <c r="FP1" s="502"/>
      <c r="FQ1" s="502"/>
      <c r="FR1" s="502"/>
      <c r="FS1" s="502"/>
      <c r="FT1" s="502"/>
      <c r="FU1" s="502"/>
      <c r="FV1" s="502"/>
      <c r="FW1" s="502"/>
      <c r="FX1" s="502"/>
      <c r="FY1" s="502"/>
      <c r="FZ1" s="502"/>
      <c r="GA1" s="502"/>
      <c r="GB1" s="502"/>
      <c r="GC1" s="502"/>
      <c r="GD1" s="502"/>
      <c r="GE1" s="502"/>
      <c r="GF1" s="502"/>
      <c r="GG1" s="502"/>
      <c r="GH1" s="502"/>
      <c r="GI1" s="502"/>
      <c r="GJ1" s="502"/>
      <c r="GK1" s="502"/>
      <c r="GL1" s="502"/>
      <c r="GM1" s="502"/>
      <c r="GN1" s="502"/>
      <c r="GO1" s="502"/>
      <c r="GP1" s="502"/>
      <c r="GQ1" s="502"/>
      <c r="GR1" s="502"/>
      <c r="GS1" s="502"/>
      <c r="GT1" s="502"/>
      <c r="GU1" s="502"/>
      <c r="GV1" s="502"/>
      <c r="GW1" s="502"/>
      <c r="GX1" s="502"/>
      <c r="GY1" s="502"/>
      <c r="GZ1" s="502"/>
      <c r="HA1" s="502"/>
      <c r="HB1" s="502"/>
      <c r="HC1" s="502"/>
      <c r="HD1" s="502"/>
      <c r="HE1" s="502"/>
      <c r="HF1" s="502"/>
      <c r="HG1" s="502"/>
      <c r="HH1" s="502"/>
      <c r="HI1" s="502"/>
      <c r="HJ1" s="502"/>
      <c r="HK1" s="502"/>
      <c r="HL1" s="502"/>
      <c r="HM1" s="502"/>
      <c r="HN1" s="502"/>
      <c r="HO1" s="502"/>
      <c r="HP1" s="502"/>
      <c r="HQ1" s="502"/>
      <c r="HR1" s="502"/>
      <c r="HS1" s="502"/>
      <c r="HT1" s="502"/>
      <c r="HU1" s="502"/>
      <c r="HV1" s="502"/>
      <c r="HW1" s="502"/>
      <c r="HX1" s="502"/>
      <c r="HY1" s="502"/>
      <c r="HZ1" s="502"/>
      <c r="IA1" s="502"/>
      <c r="IB1" s="502"/>
      <c r="IC1" s="502"/>
      <c r="ID1" s="502"/>
      <c r="IE1" s="502"/>
      <c r="IF1" s="502"/>
      <c r="IG1" s="502"/>
      <c r="IH1" s="502"/>
      <c r="II1" s="502"/>
      <c r="IJ1" s="502"/>
      <c r="IK1" s="502"/>
      <c r="IL1" s="502"/>
      <c r="IM1" s="502"/>
      <c r="IN1" s="502"/>
      <c r="IO1" s="502"/>
      <c r="IP1" s="502"/>
      <c r="IQ1" s="502"/>
      <c r="IR1" s="502"/>
      <c r="IS1" s="502"/>
      <c r="IT1" s="502"/>
      <c r="IU1" s="502"/>
      <c r="IV1" s="502"/>
    </row>
    <row r="2" spans="1:256" s="506" customFormat="1" ht="16.5" hidden="1" customHeight="1">
      <c r="A2" s="503"/>
      <c r="B2" s="503"/>
      <c r="C2" s="504"/>
      <c r="D2" s="503"/>
      <c r="E2" s="503"/>
      <c r="F2" s="503"/>
      <c r="G2" s="503"/>
      <c r="H2" s="503"/>
      <c r="I2" s="503"/>
      <c r="J2" s="503"/>
      <c r="K2" s="503"/>
      <c r="L2" s="503"/>
      <c r="M2" s="537"/>
      <c r="N2" s="537"/>
      <c r="O2" s="537"/>
      <c r="P2" s="537"/>
      <c r="Q2" s="538"/>
      <c r="R2" s="537"/>
      <c r="S2" s="505"/>
      <c r="T2" s="505"/>
      <c r="U2" s="505"/>
      <c r="V2" s="505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  <c r="AO2" s="504"/>
      <c r="AP2" s="504"/>
      <c r="AQ2" s="504"/>
      <c r="AR2" s="504"/>
      <c r="AS2" s="504"/>
      <c r="AT2" s="504"/>
      <c r="AU2" s="504"/>
      <c r="AV2" s="504"/>
      <c r="AW2" s="504"/>
      <c r="AX2" s="504"/>
      <c r="AY2" s="504"/>
      <c r="AZ2" s="504"/>
      <c r="BA2" s="504"/>
      <c r="BB2" s="504"/>
      <c r="BC2" s="504"/>
      <c r="BD2" s="504"/>
      <c r="BE2" s="504"/>
      <c r="BF2" s="504"/>
      <c r="BG2" s="504"/>
      <c r="BH2" s="504"/>
      <c r="BI2" s="504"/>
      <c r="BJ2" s="504"/>
      <c r="BK2" s="504"/>
      <c r="BL2" s="504"/>
      <c r="BM2" s="504"/>
      <c r="BN2" s="504"/>
      <c r="BO2" s="504"/>
      <c r="BP2" s="504"/>
      <c r="BQ2" s="504"/>
      <c r="BR2" s="504"/>
      <c r="BS2" s="504"/>
      <c r="BT2" s="504"/>
      <c r="BU2" s="504"/>
      <c r="BV2" s="504"/>
      <c r="BW2" s="504"/>
      <c r="BX2" s="504"/>
      <c r="BY2" s="504"/>
      <c r="BZ2" s="504"/>
      <c r="CA2" s="504"/>
      <c r="CB2" s="504"/>
      <c r="CC2" s="504"/>
      <c r="CD2" s="504"/>
      <c r="CE2" s="504"/>
      <c r="CF2" s="504"/>
      <c r="CG2" s="504"/>
      <c r="CH2" s="504"/>
      <c r="CI2" s="504"/>
      <c r="CJ2" s="504"/>
      <c r="CK2" s="504"/>
      <c r="CL2" s="504"/>
      <c r="CM2" s="504"/>
      <c r="CN2" s="504"/>
      <c r="CO2" s="504"/>
      <c r="CP2" s="504"/>
      <c r="CQ2" s="504"/>
      <c r="CR2" s="504"/>
      <c r="CS2" s="504"/>
      <c r="CT2" s="504"/>
      <c r="CU2" s="504"/>
      <c r="CV2" s="504"/>
      <c r="CW2" s="504"/>
      <c r="CX2" s="504"/>
      <c r="CY2" s="504"/>
      <c r="CZ2" s="504"/>
      <c r="DA2" s="504"/>
      <c r="DB2" s="504"/>
      <c r="DC2" s="504"/>
      <c r="DD2" s="504"/>
      <c r="DE2" s="504"/>
      <c r="DF2" s="504"/>
      <c r="DG2" s="504"/>
      <c r="DH2" s="504"/>
      <c r="DI2" s="504"/>
      <c r="DJ2" s="504"/>
      <c r="DK2" s="504"/>
      <c r="DL2" s="504"/>
      <c r="DM2" s="504"/>
      <c r="DN2" s="504"/>
      <c r="DO2" s="504"/>
      <c r="DP2" s="504"/>
      <c r="DQ2" s="504"/>
      <c r="DR2" s="504"/>
      <c r="DS2" s="504"/>
      <c r="DT2" s="504"/>
      <c r="DU2" s="504"/>
      <c r="DV2" s="504"/>
      <c r="DW2" s="504"/>
      <c r="DX2" s="504"/>
      <c r="DY2" s="504"/>
      <c r="DZ2" s="504"/>
      <c r="EA2" s="504"/>
      <c r="EB2" s="504"/>
      <c r="EC2" s="504"/>
      <c r="ED2" s="504"/>
      <c r="EE2" s="504"/>
      <c r="EF2" s="504"/>
      <c r="EG2" s="504"/>
      <c r="EH2" s="504"/>
      <c r="EI2" s="504"/>
      <c r="EJ2" s="504"/>
      <c r="EK2" s="504"/>
      <c r="EL2" s="504"/>
      <c r="EM2" s="504"/>
      <c r="EN2" s="504"/>
      <c r="EO2" s="504"/>
      <c r="EP2" s="504"/>
      <c r="EQ2" s="504"/>
      <c r="ER2" s="504"/>
      <c r="ES2" s="504"/>
      <c r="ET2" s="504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1"/>
      <c r="R3" s="317"/>
      <c r="S3" s="497"/>
      <c r="T3" s="497"/>
      <c r="U3" s="497"/>
      <c r="V3" s="497"/>
    </row>
    <row r="4" spans="1:256" s="131" customFormat="1" ht="22.5">
      <c r="A4" s="130"/>
      <c r="B4" s="35"/>
      <c r="C4" s="355"/>
      <c r="D4" s="704" t="s">
        <v>422</v>
      </c>
      <c r="E4" s="705"/>
      <c r="F4" s="705"/>
      <c r="G4" s="705"/>
      <c r="H4" s="706"/>
      <c r="I4" s="598"/>
      <c r="M4" s="317"/>
      <c r="N4" s="317"/>
      <c r="O4" s="317"/>
      <c r="P4" s="317"/>
      <c r="Q4" s="501"/>
      <c r="R4" s="317"/>
      <c r="S4" s="497"/>
      <c r="T4" s="497"/>
      <c r="U4" s="497"/>
      <c r="V4" s="497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1"/>
      <c r="R5" s="317"/>
      <c r="S5" s="497"/>
      <c r="T5" s="497"/>
      <c r="U5" s="497"/>
      <c r="V5" s="497"/>
    </row>
    <row r="6" spans="1:256" s="131" customFormat="1" ht="20.100000000000001" hidden="1" customHeight="1">
      <c r="A6" s="361"/>
      <c r="B6" s="361"/>
      <c r="C6" s="355"/>
      <c r="D6" s="707"/>
      <c r="E6" s="707"/>
      <c r="F6" s="708" t="s">
        <v>87</v>
      </c>
      <c r="G6" s="708"/>
      <c r="H6" s="359"/>
      <c r="I6" s="359"/>
      <c r="J6" s="362"/>
      <c r="K6" s="363"/>
      <c r="L6" s="363"/>
      <c r="M6" s="317"/>
      <c r="N6" s="317"/>
      <c r="O6" s="317"/>
      <c r="P6" s="317"/>
      <c r="Q6" s="501"/>
      <c r="R6" s="317"/>
      <c r="S6" s="497"/>
      <c r="T6" s="497"/>
      <c r="U6" s="497"/>
      <c r="V6" s="497"/>
    </row>
    <row r="7" spans="1:256" ht="3" customHeight="1"/>
    <row r="8" spans="1:256" s="131" customFormat="1">
      <c r="A8" s="130"/>
      <c r="B8" s="35"/>
      <c r="C8" s="355"/>
      <c r="D8" s="709" t="s">
        <v>18</v>
      </c>
      <c r="E8" s="709"/>
      <c r="F8" s="709" t="s">
        <v>423</v>
      </c>
      <c r="G8" s="709"/>
      <c r="H8" s="709"/>
      <c r="I8" s="710" t="s">
        <v>424</v>
      </c>
      <c r="J8" s="710"/>
      <c r="K8" s="710"/>
      <c r="L8" s="710"/>
      <c r="M8" s="317"/>
      <c r="N8" s="317"/>
      <c r="O8" s="317"/>
      <c r="P8" s="317"/>
      <c r="Q8" s="501"/>
      <c r="R8" s="317"/>
      <c r="S8" s="497"/>
      <c r="T8" s="497"/>
      <c r="U8" s="497"/>
      <c r="V8" s="497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700" t="s">
        <v>95</v>
      </c>
      <c r="G9" s="701"/>
      <c r="H9" s="366" t="s">
        <v>425</v>
      </c>
      <c r="I9" s="702" t="s">
        <v>95</v>
      </c>
      <c r="J9" s="702"/>
      <c r="K9" s="366" t="s">
        <v>425</v>
      </c>
      <c r="L9" s="366" t="s">
        <v>426</v>
      </c>
      <c r="M9" s="317"/>
      <c r="N9" s="317"/>
      <c r="O9" s="317"/>
      <c r="P9" s="317"/>
      <c r="Q9" s="501"/>
      <c r="R9" s="317"/>
      <c r="S9" s="497"/>
      <c r="T9" s="497"/>
      <c r="U9" s="497"/>
      <c r="V9" s="497"/>
    </row>
    <row r="10" spans="1:256" ht="12" customHeight="1">
      <c r="C10" s="374"/>
      <c r="D10" s="495" t="s">
        <v>96</v>
      </c>
      <c r="E10" s="495" t="s">
        <v>52</v>
      </c>
      <c r="F10" s="703" t="s">
        <v>53</v>
      </c>
      <c r="G10" s="703"/>
      <c r="H10" s="495" t="s">
        <v>54</v>
      </c>
      <c r="I10" s="703" t="s">
        <v>71</v>
      </c>
      <c r="J10" s="703"/>
      <c r="K10" s="495" t="s">
        <v>72</v>
      </c>
      <c r="L10" s="495" t="s">
        <v>186</v>
      </c>
      <c r="M10" s="388"/>
      <c r="N10" s="388"/>
      <c r="O10" s="388"/>
      <c r="P10" s="388"/>
      <c r="Q10" s="364"/>
      <c r="R10" s="388"/>
      <c r="S10" s="496"/>
      <c r="T10" s="496"/>
      <c r="U10" s="496"/>
      <c r="V10" s="496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1" t="s">
        <v>559</v>
      </c>
      <c r="N11" s="317"/>
      <c r="O11" s="317"/>
      <c r="P11" s="317" t="s">
        <v>557</v>
      </c>
      <c r="Q11" s="501" t="s">
        <v>558</v>
      </c>
      <c r="R11" s="317" t="s">
        <v>623</v>
      </c>
      <c r="S11" s="497"/>
      <c r="T11" s="497"/>
      <c r="U11" s="497"/>
      <c r="V11" s="497"/>
    </row>
    <row r="12" spans="1:256" s="390" customFormat="1" ht="0.95" customHeight="1">
      <c r="A12" s="89"/>
      <c r="B12" s="249" t="s">
        <v>430</v>
      </c>
      <c r="C12" s="713"/>
      <c r="D12" s="709">
        <v>1</v>
      </c>
      <c r="E12" s="714" t="s">
        <v>2378</v>
      </c>
      <c r="F12" s="647"/>
      <c r="G12" s="643">
        <v>0</v>
      </c>
      <c r="H12" s="498"/>
      <c r="I12" s="375"/>
      <c r="J12" s="536" t="s">
        <v>556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2378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430</v>
      </c>
      <c r="C13" s="713"/>
      <c r="D13" s="709"/>
      <c r="E13" s="715"/>
      <c r="F13" s="716"/>
      <c r="G13" s="709">
        <v>1</v>
      </c>
      <c r="H13" s="711" t="s">
        <v>1439</v>
      </c>
      <c r="I13" s="375"/>
      <c r="J13" s="536" t="s">
        <v>556</v>
      </c>
      <c r="K13" s="177"/>
      <c r="L13" s="391"/>
      <c r="M13" s="317" t="str">
        <f>mergeValue(H13)</f>
        <v>город Дзержинск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430</v>
      </c>
      <c r="C14" s="713"/>
      <c r="D14" s="709"/>
      <c r="E14" s="715"/>
      <c r="F14" s="717"/>
      <c r="G14" s="709"/>
      <c r="H14" s="712"/>
      <c r="I14" s="660"/>
      <c r="J14" s="643">
        <v>1</v>
      </c>
      <c r="K14" s="648" t="s">
        <v>1439</v>
      </c>
      <c r="L14" s="372" t="s">
        <v>1440</v>
      </c>
      <c r="M14" s="317" t="str">
        <f>mergeValue(H14)</f>
        <v>город Дзержинск</v>
      </c>
      <c r="N14" s="298"/>
      <c r="O14" s="298"/>
      <c r="P14" s="298"/>
      <c r="Q14" s="298"/>
      <c r="R14" s="317" t="str">
        <f>K14&amp;" ("&amp;L14&amp;")"</f>
        <v>город Дзержинск (22721000)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427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41"/>
      <c r="N15" s="317"/>
      <c r="O15" s="317"/>
      <c r="P15" s="317"/>
      <c r="Q15" s="501" t="s">
        <v>21</v>
      </c>
      <c r="R15" s="317"/>
      <c r="S15" s="497"/>
      <c r="T15" s="497"/>
      <c r="U15" s="497"/>
      <c r="V15" s="497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501"/>
      <c r="R16" s="317"/>
      <c r="S16" s="497"/>
      <c r="T16" s="497"/>
      <c r="U16" s="497"/>
      <c r="V16" s="497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501"/>
      <c r="R17" s="317"/>
      <c r="S17" s="497"/>
      <c r="T17" s="497"/>
      <c r="U17" s="497"/>
      <c r="V17" s="497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501"/>
      <c r="R18" s="317"/>
      <c r="S18" s="497"/>
      <c r="T18" s="497"/>
      <c r="U18" s="497"/>
      <c r="V18" s="497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501"/>
      <c r="R19" s="317"/>
      <c r="S19" s="497"/>
      <c r="T19" s="497"/>
      <c r="U19" s="497"/>
      <c r="V19" s="497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501"/>
      <c r="R20" s="317"/>
      <c r="S20" s="497"/>
      <c r="T20" s="497"/>
      <c r="U20" s="497"/>
      <c r="V20" s="497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381"/>
  <sheetViews>
    <sheetView showGridLines="0" workbookViewId="0"/>
  </sheetViews>
  <sheetFormatPr defaultRowHeight="11.25"/>
  <sheetData>
    <row r="1" spans="1:4">
      <c r="A1" t="s">
        <v>1452</v>
      </c>
      <c r="B1" t="s">
        <v>551</v>
      </c>
      <c r="C1" t="s">
        <v>552</v>
      </c>
      <c r="D1" t="s">
        <v>1451</v>
      </c>
    </row>
    <row r="2" spans="1:4">
      <c r="A2">
        <v>1</v>
      </c>
      <c r="B2" t="s">
        <v>705</v>
      </c>
      <c r="C2" t="s">
        <v>705</v>
      </c>
      <c r="D2" t="s">
        <v>706</v>
      </c>
    </row>
    <row r="3" spans="1:4">
      <c r="A3">
        <v>2</v>
      </c>
      <c r="B3" t="s">
        <v>705</v>
      </c>
      <c r="C3" t="s">
        <v>707</v>
      </c>
      <c r="D3" t="s">
        <v>708</v>
      </c>
    </row>
    <row r="4" spans="1:4">
      <c r="A4">
        <v>3</v>
      </c>
      <c r="B4" t="s">
        <v>705</v>
      </c>
      <c r="C4" t="s">
        <v>709</v>
      </c>
      <c r="D4" t="s">
        <v>710</v>
      </c>
    </row>
    <row r="5" spans="1:4">
      <c r="A5">
        <v>4</v>
      </c>
      <c r="B5" t="s">
        <v>705</v>
      </c>
      <c r="C5" t="s">
        <v>711</v>
      </c>
      <c r="D5" t="s">
        <v>712</v>
      </c>
    </row>
    <row r="6" spans="1:4">
      <c r="A6">
        <v>5</v>
      </c>
      <c r="B6" t="s">
        <v>705</v>
      </c>
      <c r="C6" t="s">
        <v>713</v>
      </c>
      <c r="D6" t="s">
        <v>714</v>
      </c>
    </row>
    <row r="7" spans="1:4">
      <c r="A7">
        <v>6</v>
      </c>
      <c r="B7" t="s">
        <v>705</v>
      </c>
      <c r="C7" t="s">
        <v>715</v>
      </c>
      <c r="D7" t="s">
        <v>716</v>
      </c>
    </row>
    <row r="8" spans="1:4">
      <c r="A8">
        <v>7</v>
      </c>
      <c r="B8" t="s">
        <v>705</v>
      </c>
      <c r="C8" t="s">
        <v>717</v>
      </c>
      <c r="D8" t="s">
        <v>718</v>
      </c>
    </row>
    <row r="9" spans="1:4">
      <c r="A9">
        <v>8</v>
      </c>
      <c r="B9" t="s">
        <v>705</v>
      </c>
      <c r="C9" t="s">
        <v>719</v>
      </c>
      <c r="D9" t="s">
        <v>720</v>
      </c>
    </row>
    <row r="10" spans="1:4">
      <c r="A10">
        <v>9</v>
      </c>
      <c r="B10" t="s">
        <v>705</v>
      </c>
      <c r="C10" t="s">
        <v>721</v>
      </c>
      <c r="D10" t="s">
        <v>722</v>
      </c>
    </row>
    <row r="11" spans="1:4">
      <c r="A11">
        <v>10</v>
      </c>
      <c r="B11" t="s">
        <v>723</v>
      </c>
      <c r="C11" t="s">
        <v>725</v>
      </c>
      <c r="D11" t="s">
        <v>726</v>
      </c>
    </row>
    <row r="12" spans="1:4">
      <c r="A12">
        <v>11</v>
      </c>
      <c r="B12" t="s">
        <v>723</v>
      </c>
      <c r="C12" t="s">
        <v>723</v>
      </c>
      <c r="D12" t="s">
        <v>724</v>
      </c>
    </row>
    <row r="13" spans="1:4">
      <c r="A13">
        <v>12</v>
      </c>
      <c r="B13" t="s">
        <v>723</v>
      </c>
      <c r="C13" t="s">
        <v>727</v>
      </c>
      <c r="D13" t="s">
        <v>728</v>
      </c>
    </row>
    <row r="14" spans="1:4">
      <c r="A14">
        <v>13</v>
      </c>
      <c r="B14" t="s">
        <v>723</v>
      </c>
      <c r="C14" t="s">
        <v>729</v>
      </c>
      <c r="D14" t="s">
        <v>730</v>
      </c>
    </row>
    <row r="15" spans="1:4">
      <c r="A15">
        <v>14</v>
      </c>
      <c r="B15" t="s">
        <v>723</v>
      </c>
      <c r="C15" t="s">
        <v>731</v>
      </c>
      <c r="D15" t="s">
        <v>732</v>
      </c>
    </row>
    <row r="16" spans="1:4">
      <c r="A16">
        <v>15</v>
      </c>
      <c r="B16" t="s">
        <v>723</v>
      </c>
      <c r="C16" t="s">
        <v>733</v>
      </c>
      <c r="D16" t="s">
        <v>734</v>
      </c>
    </row>
    <row r="17" spans="1:4">
      <c r="A17">
        <v>16</v>
      </c>
      <c r="B17" t="s">
        <v>723</v>
      </c>
      <c r="C17" t="s">
        <v>735</v>
      </c>
      <c r="D17" t="s">
        <v>736</v>
      </c>
    </row>
    <row r="18" spans="1:4">
      <c r="A18">
        <v>17</v>
      </c>
      <c r="B18" t="s">
        <v>723</v>
      </c>
      <c r="C18" t="s">
        <v>737</v>
      </c>
      <c r="D18" t="s">
        <v>738</v>
      </c>
    </row>
    <row r="19" spans="1:4">
      <c r="A19">
        <v>18</v>
      </c>
      <c r="B19" t="s">
        <v>723</v>
      </c>
      <c r="C19" t="s">
        <v>739</v>
      </c>
      <c r="D19" t="s">
        <v>740</v>
      </c>
    </row>
    <row r="20" spans="1:4">
      <c r="A20">
        <v>19</v>
      </c>
      <c r="B20" t="s">
        <v>723</v>
      </c>
      <c r="C20" t="s">
        <v>741</v>
      </c>
      <c r="D20" t="s">
        <v>742</v>
      </c>
    </row>
    <row r="21" spans="1:4">
      <c r="A21">
        <v>20</v>
      </c>
      <c r="B21" t="s">
        <v>723</v>
      </c>
      <c r="C21" t="s">
        <v>743</v>
      </c>
      <c r="D21" t="s">
        <v>744</v>
      </c>
    </row>
    <row r="22" spans="1:4">
      <c r="A22">
        <v>21</v>
      </c>
      <c r="B22" t="s">
        <v>723</v>
      </c>
      <c r="C22" t="s">
        <v>745</v>
      </c>
      <c r="D22" t="s">
        <v>746</v>
      </c>
    </row>
    <row r="23" spans="1:4">
      <c r="A23">
        <v>22</v>
      </c>
      <c r="B23" t="s">
        <v>723</v>
      </c>
      <c r="C23" t="s">
        <v>747</v>
      </c>
      <c r="D23" t="s">
        <v>748</v>
      </c>
    </row>
    <row r="24" spans="1:4">
      <c r="A24">
        <v>23</v>
      </c>
      <c r="B24" t="s">
        <v>723</v>
      </c>
      <c r="C24" t="s">
        <v>749</v>
      </c>
      <c r="D24" t="s">
        <v>750</v>
      </c>
    </row>
    <row r="25" spans="1:4">
      <c r="A25">
        <v>24</v>
      </c>
      <c r="B25" t="s">
        <v>751</v>
      </c>
      <c r="C25" t="s">
        <v>751</v>
      </c>
      <c r="D25" t="s">
        <v>752</v>
      </c>
    </row>
    <row r="26" spans="1:4">
      <c r="A26">
        <v>25</v>
      </c>
      <c r="B26" t="s">
        <v>751</v>
      </c>
      <c r="C26" t="s">
        <v>753</v>
      </c>
      <c r="D26" t="s">
        <v>754</v>
      </c>
    </row>
    <row r="27" spans="1:4">
      <c r="A27">
        <v>26</v>
      </c>
      <c r="B27" t="s">
        <v>751</v>
      </c>
      <c r="C27" t="s">
        <v>755</v>
      </c>
      <c r="D27" t="s">
        <v>756</v>
      </c>
    </row>
    <row r="28" spans="1:4">
      <c r="A28">
        <v>27</v>
      </c>
      <c r="B28" t="s">
        <v>751</v>
      </c>
      <c r="C28" t="s">
        <v>757</v>
      </c>
      <c r="D28" t="s">
        <v>758</v>
      </c>
    </row>
    <row r="29" spans="1:4">
      <c r="A29">
        <v>28</v>
      </c>
      <c r="B29" t="s">
        <v>751</v>
      </c>
      <c r="C29" t="s">
        <v>759</v>
      </c>
      <c r="D29" t="s">
        <v>760</v>
      </c>
    </row>
    <row r="30" spans="1:4">
      <c r="A30">
        <v>29</v>
      </c>
      <c r="B30" t="s">
        <v>751</v>
      </c>
      <c r="C30" t="s">
        <v>761</v>
      </c>
      <c r="D30" t="s">
        <v>762</v>
      </c>
    </row>
    <row r="31" spans="1:4">
      <c r="A31">
        <v>30</v>
      </c>
      <c r="B31" t="s">
        <v>751</v>
      </c>
      <c r="C31" t="s">
        <v>763</v>
      </c>
      <c r="D31" t="s">
        <v>764</v>
      </c>
    </row>
    <row r="32" spans="1:4">
      <c r="A32">
        <v>31</v>
      </c>
      <c r="B32" t="s">
        <v>751</v>
      </c>
      <c r="C32" t="s">
        <v>765</v>
      </c>
      <c r="D32" t="s">
        <v>766</v>
      </c>
    </row>
    <row r="33" spans="1:4">
      <c r="A33">
        <v>32</v>
      </c>
      <c r="B33" t="s">
        <v>767</v>
      </c>
      <c r="C33" t="s">
        <v>769</v>
      </c>
      <c r="D33" t="s">
        <v>770</v>
      </c>
    </row>
    <row r="34" spans="1:4">
      <c r="A34">
        <v>33</v>
      </c>
      <c r="B34" t="s">
        <v>767</v>
      </c>
      <c r="C34" t="s">
        <v>767</v>
      </c>
      <c r="D34" t="s">
        <v>768</v>
      </c>
    </row>
    <row r="35" spans="1:4">
      <c r="A35">
        <v>34</v>
      </c>
      <c r="B35" t="s">
        <v>767</v>
      </c>
      <c r="C35" t="s">
        <v>771</v>
      </c>
      <c r="D35" t="s">
        <v>772</v>
      </c>
    </row>
    <row r="36" spans="1:4">
      <c r="A36">
        <v>35</v>
      </c>
      <c r="B36" t="s">
        <v>767</v>
      </c>
      <c r="C36" t="s">
        <v>773</v>
      </c>
      <c r="D36" t="s">
        <v>774</v>
      </c>
    </row>
    <row r="37" spans="1:4">
      <c r="A37">
        <v>36</v>
      </c>
      <c r="B37" t="s">
        <v>767</v>
      </c>
      <c r="C37" t="s">
        <v>775</v>
      </c>
      <c r="D37" t="s">
        <v>776</v>
      </c>
    </row>
    <row r="38" spans="1:4">
      <c r="A38">
        <v>37</v>
      </c>
      <c r="B38" t="s">
        <v>767</v>
      </c>
      <c r="C38" t="s">
        <v>777</v>
      </c>
      <c r="D38" t="s">
        <v>778</v>
      </c>
    </row>
    <row r="39" spans="1:4">
      <c r="A39">
        <v>38</v>
      </c>
      <c r="B39" t="s">
        <v>767</v>
      </c>
      <c r="C39" t="s">
        <v>779</v>
      </c>
      <c r="D39" t="s">
        <v>780</v>
      </c>
    </row>
    <row r="40" spans="1:4">
      <c r="A40">
        <v>39</v>
      </c>
      <c r="B40" t="s">
        <v>767</v>
      </c>
      <c r="C40" t="s">
        <v>781</v>
      </c>
      <c r="D40" t="s">
        <v>782</v>
      </c>
    </row>
    <row r="41" spans="1:4">
      <c r="A41">
        <v>40</v>
      </c>
      <c r="B41" t="s">
        <v>767</v>
      </c>
      <c r="C41" t="s">
        <v>783</v>
      </c>
      <c r="D41" t="s">
        <v>784</v>
      </c>
    </row>
    <row r="42" spans="1:4">
      <c r="A42">
        <v>41</v>
      </c>
      <c r="B42" t="s">
        <v>785</v>
      </c>
      <c r="C42" t="s">
        <v>785</v>
      </c>
      <c r="D42" t="s">
        <v>786</v>
      </c>
    </row>
    <row r="43" spans="1:4">
      <c r="A43">
        <v>42</v>
      </c>
      <c r="B43" t="s">
        <v>785</v>
      </c>
      <c r="C43" t="s">
        <v>787</v>
      </c>
      <c r="D43" t="s">
        <v>788</v>
      </c>
    </row>
    <row r="44" spans="1:4">
      <c r="A44">
        <v>43</v>
      </c>
      <c r="B44" t="s">
        <v>785</v>
      </c>
      <c r="C44" t="s">
        <v>789</v>
      </c>
      <c r="D44" t="s">
        <v>790</v>
      </c>
    </row>
    <row r="45" spans="1:4">
      <c r="A45">
        <v>44</v>
      </c>
      <c r="B45" t="s">
        <v>785</v>
      </c>
      <c r="C45" t="s">
        <v>791</v>
      </c>
      <c r="D45" t="s">
        <v>792</v>
      </c>
    </row>
    <row r="46" spans="1:4">
      <c r="A46">
        <v>45</v>
      </c>
      <c r="B46" t="s">
        <v>785</v>
      </c>
      <c r="C46" t="s">
        <v>793</v>
      </c>
      <c r="D46" t="s">
        <v>794</v>
      </c>
    </row>
    <row r="47" spans="1:4">
      <c r="A47">
        <v>46</v>
      </c>
      <c r="B47" t="s">
        <v>785</v>
      </c>
      <c r="C47" t="s">
        <v>795</v>
      </c>
      <c r="D47" t="s">
        <v>796</v>
      </c>
    </row>
    <row r="48" spans="1:4">
      <c r="A48">
        <v>47</v>
      </c>
      <c r="B48" t="s">
        <v>785</v>
      </c>
      <c r="C48" t="s">
        <v>797</v>
      </c>
      <c r="D48" t="s">
        <v>798</v>
      </c>
    </row>
    <row r="49" spans="1:4">
      <c r="A49">
        <v>48</v>
      </c>
      <c r="B49" t="s">
        <v>799</v>
      </c>
      <c r="C49" t="s">
        <v>799</v>
      </c>
      <c r="D49" t="s">
        <v>800</v>
      </c>
    </row>
    <row r="50" spans="1:4">
      <c r="A50">
        <v>49</v>
      </c>
      <c r="B50" t="s">
        <v>799</v>
      </c>
      <c r="C50" t="s">
        <v>801</v>
      </c>
      <c r="D50" t="s">
        <v>802</v>
      </c>
    </row>
    <row r="51" spans="1:4">
      <c r="A51">
        <v>50</v>
      </c>
      <c r="B51" t="s">
        <v>799</v>
      </c>
      <c r="C51" t="s">
        <v>803</v>
      </c>
      <c r="D51" t="s">
        <v>804</v>
      </c>
    </row>
    <row r="52" spans="1:4">
      <c r="A52">
        <v>51</v>
      </c>
      <c r="B52" t="s">
        <v>799</v>
      </c>
      <c r="C52" t="s">
        <v>805</v>
      </c>
      <c r="D52" t="s">
        <v>806</v>
      </c>
    </row>
    <row r="53" spans="1:4">
      <c r="A53">
        <v>52</v>
      </c>
      <c r="B53" t="s">
        <v>799</v>
      </c>
      <c r="C53" t="s">
        <v>807</v>
      </c>
      <c r="D53" t="s">
        <v>808</v>
      </c>
    </row>
    <row r="54" spans="1:4">
      <c r="A54">
        <v>53</v>
      </c>
      <c r="B54" t="s">
        <v>809</v>
      </c>
      <c r="C54" t="s">
        <v>811</v>
      </c>
      <c r="D54" t="s">
        <v>812</v>
      </c>
    </row>
    <row r="55" spans="1:4">
      <c r="A55">
        <v>54</v>
      </c>
      <c r="B55" t="s">
        <v>809</v>
      </c>
      <c r="C55" t="s">
        <v>809</v>
      </c>
      <c r="D55" t="s">
        <v>810</v>
      </c>
    </row>
    <row r="56" spans="1:4">
      <c r="A56">
        <v>55</v>
      </c>
      <c r="B56" t="s">
        <v>809</v>
      </c>
      <c r="C56" t="s">
        <v>813</v>
      </c>
      <c r="D56" t="s">
        <v>814</v>
      </c>
    </row>
    <row r="57" spans="1:4">
      <c r="A57">
        <v>56</v>
      </c>
      <c r="B57" t="s">
        <v>809</v>
      </c>
      <c r="C57" t="s">
        <v>815</v>
      </c>
      <c r="D57" t="s">
        <v>816</v>
      </c>
    </row>
    <row r="58" spans="1:4">
      <c r="A58">
        <v>57</v>
      </c>
      <c r="B58" t="s">
        <v>809</v>
      </c>
      <c r="C58" t="s">
        <v>817</v>
      </c>
      <c r="D58" t="s">
        <v>818</v>
      </c>
    </row>
    <row r="59" spans="1:4">
      <c r="A59">
        <v>58</v>
      </c>
      <c r="B59" t="s">
        <v>809</v>
      </c>
      <c r="C59" t="s">
        <v>819</v>
      </c>
      <c r="D59" t="s">
        <v>820</v>
      </c>
    </row>
    <row r="60" spans="1:4">
      <c r="A60">
        <v>59</v>
      </c>
      <c r="B60" t="s">
        <v>809</v>
      </c>
      <c r="C60" t="s">
        <v>821</v>
      </c>
      <c r="D60" t="s">
        <v>822</v>
      </c>
    </row>
    <row r="61" spans="1:4">
      <c r="A61">
        <v>60</v>
      </c>
      <c r="B61" t="s">
        <v>823</v>
      </c>
      <c r="C61" t="s">
        <v>823</v>
      </c>
      <c r="D61" t="s">
        <v>824</v>
      </c>
    </row>
    <row r="62" spans="1:4">
      <c r="A62">
        <v>61</v>
      </c>
      <c r="B62" t="s">
        <v>823</v>
      </c>
      <c r="C62" t="s">
        <v>825</v>
      </c>
      <c r="D62" t="s">
        <v>826</v>
      </c>
    </row>
    <row r="63" spans="1:4">
      <c r="A63">
        <v>62</v>
      </c>
      <c r="B63" t="s">
        <v>823</v>
      </c>
      <c r="C63" t="s">
        <v>827</v>
      </c>
      <c r="D63" t="s">
        <v>828</v>
      </c>
    </row>
    <row r="64" spans="1:4">
      <c r="A64">
        <v>63</v>
      </c>
      <c r="B64" t="s">
        <v>823</v>
      </c>
      <c r="C64" t="s">
        <v>829</v>
      </c>
      <c r="D64" t="s">
        <v>830</v>
      </c>
    </row>
    <row r="65" spans="1:4">
      <c r="A65">
        <v>64</v>
      </c>
      <c r="B65" t="s">
        <v>823</v>
      </c>
      <c r="C65" t="s">
        <v>831</v>
      </c>
      <c r="D65" t="s">
        <v>832</v>
      </c>
    </row>
    <row r="66" spans="1:4">
      <c r="A66">
        <v>65</v>
      </c>
      <c r="B66" t="s">
        <v>823</v>
      </c>
      <c r="C66" t="s">
        <v>833</v>
      </c>
      <c r="D66" t="s">
        <v>834</v>
      </c>
    </row>
    <row r="67" spans="1:4">
      <c r="A67">
        <v>66</v>
      </c>
      <c r="B67" t="s">
        <v>823</v>
      </c>
      <c r="C67" t="s">
        <v>835</v>
      </c>
      <c r="D67" t="s">
        <v>836</v>
      </c>
    </row>
    <row r="68" spans="1:4">
      <c r="A68">
        <v>67</v>
      </c>
      <c r="B68" t="s">
        <v>837</v>
      </c>
      <c r="C68" t="s">
        <v>839</v>
      </c>
      <c r="D68" t="s">
        <v>840</v>
      </c>
    </row>
    <row r="69" spans="1:4">
      <c r="A69">
        <v>68</v>
      </c>
      <c r="B69" t="s">
        <v>837</v>
      </c>
      <c r="C69" t="s">
        <v>837</v>
      </c>
      <c r="D69" t="s">
        <v>838</v>
      </c>
    </row>
    <row r="70" spans="1:4">
      <c r="A70">
        <v>69</v>
      </c>
      <c r="B70" t="s">
        <v>837</v>
      </c>
      <c r="C70" t="s">
        <v>841</v>
      </c>
      <c r="D70" t="s">
        <v>842</v>
      </c>
    </row>
    <row r="71" spans="1:4">
      <c r="A71">
        <v>70</v>
      </c>
      <c r="B71" t="s">
        <v>837</v>
      </c>
      <c r="C71" t="s">
        <v>843</v>
      </c>
      <c r="D71" t="s">
        <v>844</v>
      </c>
    </row>
    <row r="72" spans="1:4">
      <c r="A72">
        <v>71</v>
      </c>
      <c r="B72" t="s">
        <v>837</v>
      </c>
      <c r="C72" t="s">
        <v>845</v>
      </c>
      <c r="D72" t="s">
        <v>846</v>
      </c>
    </row>
    <row r="73" spans="1:4">
      <c r="A73">
        <v>72</v>
      </c>
      <c r="B73" t="s">
        <v>837</v>
      </c>
      <c r="C73" t="s">
        <v>847</v>
      </c>
      <c r="D73" t="s">
        <v>848</v>
      </c>
    </row>
    <row r="74" spans="1:4">
      <c r="A74">
        <v>73</v>
      </c>
      <c r="B74" t="s">
        <v>837</v>
      </c>
      <c r="C74" t="s">
        <v>849</v>
      </c>
      <c r="D74" t="s">
        <v>850</v>
      </c>
    </row>
    <row r="75" spans="1:4">
      <c r="A75">
        <v>74</v>
      </c>
      <c r="B75" t="s">
        <v>851</v>
      </c>
      <c r="C75" t="s">
        <v>853</v>
      </c>
      <c r="D75" t="s">
        <v>854</v>
      </c>
    </row>
    <row r="76" spans="1:4">
      <c r="A76">
        <v>75</v>
      </c>
      <c r="B76" t="s">
        <v>851</v>
      </c>
      <c r="C76" t="s">
        <v>851</v>
      </c>
      <c r="D76" t="s">
        <v>852</v>
      </c>
    </row>
    <row r="77" spans="1:4">
      <c r="A77">
        <v>76</v>
      </c>
      <c r="B77" t="s">
        <v>851</v>
      </c>
      <c r="C77" t="s">
        <v>855</v>
      </c>
      <c r="D77" t="s">
        <v>856</v>
      </c>
    </row>
    <row r="78" spans="1:4">
      <c r="A78">
        <v>77</v>
      </c>
      <c r="B78" t="s">
        <v>851</v>
      </c>
      <c r="C78" t="s">
        <v>857</v>
      </c>
      <c r="D78" t="s">
        <v>858</v>
      </c>
    </row>
    <row r="79" spans="1:4">
      <c r="A79">
        <v>78</v>
      </c>
      <c r="B79" t="s">
        <v>851</v>
      </c>
      <c r="C79" t="s">
        <v>859</v>
      </c>
      <c r="D79" t="s">
        <v>860</v>
      </c>
    </row>
    <row r="80" spans="1:4">
      <c r="A80">
        <v>79</v>
      </c>
      <c r="B80" t="s">
        <v>851</v>
      </c>
      <c r="C80" t="s">
        <v>861</v>
      </c>
      <c r="D80" t="s">
        <v>862</v>
      </c>
    </row>
    <row r="81" spans="1:4">
      <c r="A81">
        <v>80</v>
      </c>
      <c r="B81" t="s">
        <v>851</v>
      </c>
      <c r="C81" t="s">
        <v>863</v>
      </c>
      <c r="D81" t="s">
        <v>864</v>
      </c>
    </row>
    <row r="82" spans="1:4">
      <c r="A82">
        <v>81</v>
      </c>
      <c r="B82" t="s">
        <v>865</v>
      </c>
      <c r="C82" t="s">
        <v>865</v>
      </c>
      <c r="D82" t="s">
        <v>866</v>
      </c>
    </row>
    <row r="83" spans="1:4">
      <c r="A83">
        <v>82</v>
      </c>
      <c r="B83" t="s">
        <v>865</v>
      </c>
      <c r="C83" t="s">
        <v>867</v>
      </c>
      <c r="D83" t="s">
        <v>868</v>
      </c>
    </row>
    <row r="84" spans="1:4">
      <c r="A84">
        <v>83</v>
      </c>
      <c r="B84" t="s">
        <v>865</v>
      </c>
      <c r="C84" t="s">
        <v>869</v>
      </c>
      <c r="D84" t="s">
        <v>870</v>
      </c>
    </row>
    <row r="85" spans="1:4">
      <c r="A85">
        <v>84</v>
      </c>
      <c r="B85" t="s">
        <v>865</v>
      </c>
      <c r="C85" t="s">
        <v>871</v>
      </c>
      <c r="D85" t="s">
        <v>872</v>
      </c>
    </row>
    <row r="86" spans="1:4">
      <c r="A86">
        <v>85</v>
      </c>
      <c r="B86" t="s">
        <v>865</v>
      </c>
      <c r="C86" t="s">
        <v>873</v>
      </c>
      <c r="D86" t="s">
        <v>874</v>
      </c>
    </row>
    <row r="87" spans="1:4">
      <c r="A87">
        <v>86</v>
      </c>
      <c r="B87" t="s">
        <v>865</v>
      </c>
      <c r="C87" t="s">
        <v>875</v>
      </c>
      <c r="D87" t="s">
        <v>876</v>
      </c>
    </row>
    <row r="88" spans="1:4">
      <c r="A88">
        <v>87</v>
      </c>
      <c r="B88" t="s">
        <v>865</v>
      </c>
      <c r="C88" t="s">
        <v>877</v>
      </c>
      <c r="D88" t="s">
        <v>878</v>
      </c>
    </row>
    <row r="89" spans="1:4">
      <c r="A89">
        <v>88</v>
      </c>
      <c r="B89" t="s">
        <v>865</v>
      </c>
      <c r="C89" t="s">
        <v>879</v>
      </c>
      <c r="D89" t="s">
        <v>880</v>
      </c>
    </row>
    <row r="90" spans="1:4">
      <c r="A90">
        <v>89</v>
      </c>
      <c r="B90" t="s">
        <v>865</v>
      </c>
      <c r="C90" t="s">
        <v>881</v>
      </c>
      <c r="D90" t="s">
        <v>882</v>
      </c>
    </row>
    <row r="91" spans="1:4">
      <c r="A91">
        <v>90</v>
      </c>
      <c r="B91" t="s">
        <v>865</v>
      </c>
      <c r="C91" t="s">
        <v>883</v>
      </c>
      <c r="D91" t="s">
        <v>884</v>
      </c>
    </row>
    <row r="92" spans="1:4">
      <c r="A92">
        <v>91</v>
      </c>
      <c r="B92" t="s">
        <v>885</v>
      </c>
      <c r="C92" t="s">
        <v>887</v>
      </c>
      <c r="D92" t="s">
        <v>888</v>
      </c>
    </row>
    <row r="93" spans="1:4">
      <c r="A93">
        <v>92</v>
      </c>
      <c r="B93" t="s">
        <v>885</v>
      </c>
      <c r="C93" t="s">
        <v>889</v>
      </c>
      <c r="D93" t="s">
        <v>890</v>
      </c>
    </row>
    <row r="94" spans="1:4">
      <c r="A94">
        <v>93</v>
      </c>
      <c r="B94" t="s">
        <v>885</v>
      </c>
      <c r="C94" t="s">
        <v>891</v>
      </c>
      <c r="D94" t="s">
        <v>892</v>
      </c>
    </row>
    <row r="95" spans="1:4">
      <c r="A95">
        <v>94</v>
      </c>
      <c r="B95" t="s">
        <v>885</v>
      </c>
      <c r="C95" t="s">
        <v>885</v>
      </c>
      <c r="D95" t="s">
        <v>886</v>
      </c>
    </row>
    <row r="96" spans="1:4">
      <c r="A96">
        <v>95</v>
      </c>
      <c r="B96" t="s">
        <v>885</v>
      </c>
      <c r="C96" t="s">
        <v>893</v>
      </c>
      <c r="D96" t="s">
        <v>894</v>
      </c>
    </row>
    <row r="97" spans="1:4">
      <c r="A97">
        <v>96</v>
      </c>
      <c r="B97" t="s">
        <v>885</v>
      </c>
      <c r="C97" t="s">
        <v>895</v>
      </c>
      <c r="D97" t="s">
        <v>896</v>
      </c>
    </row>
    <row r="98" spans="1:4">
      <c r="A98">
        <v>97</v>
      </c>
      <c r="B98" t="s">
        <v>885</v>
      </c>
      <c r="C98" t="s">
        <v>897</v>
      </c>
      <c r="D98" t="s">
        <v>898</v>
      </c>
    </row>
    <row r="99" spans="1:4">
      <c r="A99">
        <v>98</v>
      </c>
      <c r="B99" t="s">
        <v>885</v>
      </c>
      <c r="C99" t="s">
        <v>899</v>
      </c>
      <c r="D99" t="s">
        <v>900</v>
      </c>
    </row>
    <row r="100" spans="1:4">
      <c r="A100">
        <v>99</v>
      </c>
      <c r="B100" t="s">
        <v>885</v>
      </c>
      <c r="C100" t="s">
        <v>901</v>
      </c>
      <c r="D100" t="s">
        <v>902</v>
      </c>
    </row>
    <row r="101" spans="1:4">
      <c r="A101">
        <v>100</v>
      </c>
      <c r="B101" t="s">
        <v>885</v>
      </c>
      <c r="C101" t="s">
        <v>903</v>
      </c>
      <c r="D101" t="s">
        <v>904</v>
      </c>
    </row>
    <row r="102" spans="1:4">
      <c r="A102">
        <v>101</v>
      </c>
      <c r="B102" t="s">
        <v>905</v>
      </c>
      <c r="C102" t="s">
        <v>905</v>
      </c>
      <c r="D102" t="s">
        <v>906</v>
      </c>
    </row>
    <row r="103" spans="1:4">
      <c r="A103">
        <v>102</v>
      </c>
      <c r="B103" t="s">
        <v>905</v>
      </c>
      <c r="C103" t="s">
        <v>907</v>
      </c>
      <c r="D103" t="s">
        <v>908</v>
      </c>
    </row>
    <row r="104" spans="1:4">
      <c r="A104">
        <v>103</v>
      </c>
      <c r="B104" t="s">
        <v>905</v>
      </c>
      <c r="C104" t="s">
        <v>909</v>
      </c>
      <c r="D104" t="s">
        <v>910</v>
      </c>
    </row>
    <row r="105" spans="1:4">
      <c r="A105">
        <v>104</v>
      </c>
      <c r="B105" t="s">
        <v>905</v>
      </c>
      <c r="C105" t="s">
        <v>911</v>
      </c>
      <c r="D105" t="s">
        <v>912</v>
      </c>
    </row>
    <row r="106" spans="1:4">
      <c r="A106">
        <v>105</v>
      </c>
      <c r="B106" t="s">
        <v>905</v>
      </c>
      <c r="C106" t="s">
        <v>913</v>
      </c>
      <c r="D106" t="s">
        <v>914</v>
      </c>
    </row>
    <row r="107" spans="1:4">
      <c r="A107">
        <v>106</v>
      </c>
      <c r="B107" t="s">
        <v>905</v>
      </c>
      <c r="C107" t="s">
        <v>915</v>
      </c>
      <c r="D107" t="s">
        <v>916</v>
      </c>
    </row>
    <row r="108" spans="1:4">
      <c r="A108">
        <v>107</v>
      </c>
      <c r="B108" t="s">
        <v>905</v>
      </c>
      <c r="C108" t="s">
        <v>917</v>
      </c>
      <c r="D108" t="s">
        <v>918</v>
      </c>
    </row>
    <row r="109" spans="1:4">
      <c r="A109">
        <v>108</v>
      </c>
      <c r="B109" t="s">
        <v>905</v>
      </c>
      <c r="C109" t="s">
        <v>919</v>
      </c>
      <c r="D109" t="s">
        <v>920</v>
      </c>
    </row>
    <row r="110" spans="1:4">
      <c r="A110">
        <v>109</v>
      </c>
      <c r="B110" t="s">
        <v>905</v>
      </c>
      <c r="C110" t="s">
        <v>921</v>
      </c>
      <c r="D110" t="s">
        <v>922</v>
      </c>
    </row>
    <row r="111" spans="1:4">
      <c r="A111">
        <v>110</v>
      </c>
      <c r="B111" t="s">
        <v>905</v>
      </c>
      <c r="C111" t="s">
        <v>923</v>
      </c>
      <c r="D111" t="s">
        <v>924</v>
      </c>
    </row>
    <row r="112" spans="1:4">
      <c r="A112">
        <v>111</v>
      </c>
      <c r="B112" t="s">
        <v>905</v>
      </c>
      <c r="C112" t="s">
        <v>925</v>
      </c>
      <c r="D112" t="s">
        <v>926</v>
      </c>
    </row>
    <row r="113" spans="1:4">
      <c r="A113">
        <v>112</v>
      </c>
      <c r="B113" t="s">
        <v>905</v>
      </c>
      <c r="C113" t="s">
        <v>927</v>
      </c>
      <c r="D113" t="s">
        <v>928</v>
      </c>
    </row>
    <row r="114" spans="1:4">
      <c r="A114">
        <v>113</v>
      </c>
      <c r="B114" t="s">
        <v>929</v>
      </c>
      <c r="C114" t="s">
        <v>931</v>
      </c>
      <c r="D114" t="s">
        <v>932</v>
      </c>
    </row>
    <row r="115" spans="1:4">
      <c r="A115">
        <v>114</v>
      </c>
      <c r="B115" t="s">
        <v>929</v>
      </c>
      <c r="C115" t="s">
        <v>929</v>
      </c>
      <c r="D115" t="s">
        <v>930</v>
      </c>
    </row>
    <row r="116" spans="1:4">
      <c r="A116">
        <v>115</v>
      </c>
      <c r="B116" t="s">
        <v>929</v>
      </c>
      <c r="C116" t="s">
        <v>777</v>
      </c>
      <c r="D116" t="s">
        <v>933</v>
      </c>
    </row>
    <row r="117" spans="1:4">
      <c r="A117">
        <v>116</v>
      </c>
      <c r="B117" t="s">
        <v>929</v>
      </c>
      <c r="C117" t="s">
        <v>934</v>
      </c>
      <c r="D117" t="s">
        <v>935</v>
      </c>
    </row>
    <row r="118" spans="1:4">
      <c r="A118">
        <v>117</v>
      </c>
      <c r="B118" t="s">
        <v>929</v>
      </c>
      <c r="C118" t="s">
        <v>936</v>
      </c>
      <c r="D118" t="s">
        <v>937</v>
      </c>
    </row>
    <row r="119" spans="1:4">
      <c r="A119">
        <v>118</v>
      </c>
      <c r="B119" t="s">
        <v>929</v>
      </c>
      <c r="C119" t="s">
        <v>938</v>
      </c>
      <c r="D119" t="s">
        <v>939</v>
      </c>
    </row>
    <row r="120" spans="1:4">
      <c r="A120">
        <v>119</v>
      </c>
      <c r="B120" t="s">
        <v>929</v>
      </c>
      <c r="C120" t="s">
        <v>940</v>
      </c>
      <c r="D120" t="s">
        <v>941</v>
      </c>
    </row>
    <row r="121" spans="1:4">
      <c r="A121">
        <v>120</v>
      </c>
      <c r="B121" t="s">
        <v>929</v>
      </c>
      <c r="C121" t="s">
        <v>942</v>
      </c>
      <c r="D121" t="s">
        <v>943</v>
      </c>
    </row>
    <row r="122" spans="1:4">
      <c r="A122">
        <v>121</v>
      </c>
      <c r="B122" t="s">
        <v>929</v>
      </c>
      <c r="C122" t="s">
        <v>944</v>
      </c>
      <c r="D122" t="s">
        <v>945</v>
      </c>
    </row>
    <row r="123" spans="1:4">
      <c r="A123">
        <v>122</v>
      </c>
      <c r="B123" t="s">
        <v>929</v>
      </c>
      <c r="C123" t="s">
        <v>946</v>
      </c>
      <c r="D123" t="s">
        <v>947</v>
      </c>
    </row>
    <row r="124" spans="1:4">
      <c r="A124">
        <v>123</v>
      </c>
      <c r="B124" t="s">
        <v>929</v>
      </c>
      <c r="C124" t="s">
        <v>948</v>
      </c>
      <c r="D124" t="s">
        <v>949</v>
      </c>
    </row>
    <row r="125" spans="1:4">
      <c r="A125">
        <v>124</v>
      </c>
      <c r="B125" t="s">
        <v>929</v>
      </c>
      <c r="C125" t="s">
        <v>950</v>
      </c>
      <c r="D125" t="s">
        <v>951</v>
      </c>
    </row>
    <row r="126" spans="1:4">
      <c r="A126">
        <v>125</v>
      </c>
      <c r="B126" t="s">
        <v>952</v>
      </c>
      <c r="C126" t="s">
        <v>954</v>
      </c>
      <c r="D126" t="s">
        <v>955</v>
      </c>
    </row>
    <row r="127" spans="1:4">
      <c r="A127">
        <v>126</v>
      </c>
      <c r="B127" t="s">
        <v>952</v>
      </c>
      <c r="C127" t="s">
        <v>839</v>
      </c>
      <c r="D127" t="s">
        <v>956</v>
      </c>
    </row>
    <row r="128" spans="1:4">
      <c r="A128">
        <v>127</v>
      </c>
      <c r="B128" t="s">
        <v>952</v>
      </c>
      <c r="C128" t="s">
        <v>957</v>
      </c>
      <c r="D128" t="s">
        <v>958</v>
      </c>
    </row>
    <row r="129" spans="1:4">
      <c r="A129">
        <v>128</v>
      </c>
      <c r="B129" t="s">
        <v>952</v>
      </c>
      <c r="C129" t="s">
        <v>959</v>
      </c>
      <c r="D129" t="s">
        <v>960</v>
      </c>
    </row>
    <row r="130" spans="1:4">
      <c r="A130">
        <v>129</v>
      </c>
      <c r="B130" t="s">
        <v>952</v>
      </c>
      <c r="C130" t="s">
        <v>952</v>
      </c>
      <c r="D130" t="s">
        <v>953</v>
      </c>
    </row>
    <row r="131" spans="1:4">
      <c r="A131">
        <v>130</v>
      </c>
      <c r="B131" t="s">
        <v>952</v>
      </c>
      <c r="C131" t="s">
        <v>961</v>
      </c>
      <c r="D131" t="s">
        <v>962</v>
      </c>
    </row>
    <row r="132" spans="1:4">
      <c r="A132">
        <v>131</v>
      </c>
      <c r="B132" t="s">
        <v>952</v>
      </c>
      <c r="C132" t="s">
        <v>963</v>
      </c>
      <c r="D132" t="s">
        <v>964</v>
      </c>
    </row>
    <row r="133" spans="1:4">
      <c r="A133">
        <v>132</v>
      </c>
      <c r="B133" t="s">
        <v>952</v>
      </c>
      <c r="C133" t="s">
        <v>965</v>
      </c>
      <c r="D133" t="s">
        <v>966</v>
      </c>
    </row>
    <row r="134" spans="1:4">
      <c r="A134">
        <v>133</v>
      </c>
      <c r="B134" t="s">
        <v>952</v>
      </c>
      <c r="C134" t="s">
        <v>967</v>
      </c>
      <c r="D134" t="s">
        <v>968</v>
      </c>
    </row>
    <row r="135" spans="1:4">
      <c r="A135">
        <v>134</v>
      </c>
      <c r="B135" t="s">
        <v>952</v>
      </c>
      <c r="C135" t="s">
        <v>969</v>
      </c>
      <c r="D135" t="s">
        <v>970</v>
      </c>
    </row>
    <row r="136" spans="1:4">
      <c r="A136">
        <v>135</v>
      </c>
      <c r="B136" t="s">
        <v>952</v>
      </c>
      <c r="C136" t="s">
        <v>971</v>
      </c>
      <c r="D136" t="s">
        <v>972</v>
      </c>
    </row>
    <row r="137" spans="1:4">
      <c r="A137">
        <v>136</v>
      </c>
      <c r="B137" t="s">
        <v>952</v>
      </c>
      <c r="C137" t="s">
        <v>973</v>
      </c>
      <c r="D137" t="s">
        <v>974</v>
      </c>
    </row>
    <row r="138" spans="1:4">
      <c r="A138">
        <v>137</v>
      </c>
      <c r="B138" t="s">
        <v>975</v>
      </c>
      <c r="C138" t="s">
        <v>977</v>
      </c>
      <c r="D138" t="s">
        <v>978</v>
      </c>
    </row>
    <row r="139" spans="1:4">
      <c r="A139">
        <v>138</v>
      </c>
      <c r="B139" t="s">
        <v>975</v>
      </c>
      <c r="C139" t="s">
        <v>979</v>
      </c>
      <c r="D139" t="s">
        <v>980</v>
      </c>
    </row>
    <row r="140" spans="1:4">
      <c r="A140">
        <v>139</v>
      </c>
      <c r="B140" t="s">
        <v>975</v>
      </c>
      <c r="C140" t="s">
        <v>975</v>
      </c>
      <c r="D140" t="s">
        <v>976</v>
      </c>
    </row>
    <row r="141" spans="1:4">
      <c r="A141">
        <v>140</v>
      </c>
      <c r="B141" t="s">
        <v>975</v>
      </c>
      <c r="C141" t="s">
        <v>981</v>
      </c>
      <c r="D141" t="s">
        <v>982</v>
      </c>
    </row>
    <row r="142" spans="1:4">
      <c r="A142">
        <v>141</v>
      </c>
      <c r="B142" t="s">
        <v>975</v>
      </c>
      <c r="C142" t="s">
        <v>983</v>
      </c>
      <c r="D142" t="s">
        <v>984</v>
      </c>
    </row>
    <row r="143" spans="1:4">
      <c r="A143">
        <v>142</v>
      </c>
      <c r="B143" t="s">
        <v>975</v>
      </c>
      <c r="C143" t="s">
        <v>985</v>
      </c>
      <c r="D143" t="s">
        <v>986</v>
      </c>
    </row>
    <row r="144" spans="1:4">
      <c r="A144">
        <v>143</v>
      </c>
      <c r="B144" t="s">
        <v>975</v>
      </c>
      <c r="C144" t="s">
        <v>987</v>
      </c>
      <c r="D144" t="s">
        <v>988</v>
      </c>
    </row>
    <row r="145" spans="1:4">
      <c r="A145">
        <v>144</v>
      </c>
      <c r="B145" t="s">
        <v>989</v>
      </c>
      <c r="C145" t="s">
        <v>991</v>
      </c>
      <c r="D145" t="s">
        <v>992</v>
      </c>
    </row>
    <row r="146" spans="1:4">
      <c r="A146">
        <v>145</v>
      </c>
      <c r="B146" t="s">
        <v>989</v>
      </c>
      <c r="C146" t="s">
        <v>993</v>
      </c>
      <c r="D146" t="s">
        <v>994</v>
      </c>
    </row>
    <row r="147" spans="1:4">
      <c r="A147">
        <v>146</v>
      </c>
      <c r="B147" t="s">
        <v>989</v>
      </c>
      <c r="C147" t="s">
        <v>989</v>
      </c>
      <c r="D147" t="s">
        <v>990</v>
      </c>
    </row>
    <row r="148" spans="1:4">
      <c r="A148">
        <v>147</v>
      </c>
      <c r="B148" t="s">
        <v>989</v>
      </c>
      <c r="C148" t="s">
        <v>995</v>
      </c>
      <c r="D148" t="s">
        <v>996</v>
      </c>
    </row>
    <row r="149" spans="1:4">
      <c r="A149">
        <v>148</v>
      </c>
      <c r="B149" t="s">
        <v>989</v>
      </c>
      <c r="C149" t="s">
        <v>997</v>
      </c>
      <c r="D149" t="s">
        <v>998</v>
      </c>
    </row>
    <row r="150" spans="1:4">
      <c r="A150">
        <v>149</v>
      </c>
      <c r="B150" t="s">
        <v>989</v>
      </c>
      <c r="C150" t="s">
        <v>999</v>
      </c>
      <c r="D150" t="s">
        <v>1000</v>
      </c>
    </row>
    <row r="151" spans="1:4">
      <c r="A151">
        <v>150</v>
      </c>
      <c r="B151" t="s">
        <v>989</v>
      </c>
      <c r="C151" t="s">
        <v>1001</v>
      </c>
      <c r="D151" t="s">
        <v>1002</v>
      </c>
    </row>
    <row r="152" spans="1:4">
      <c r="A152">
        <v>151</v>
      </c>
      <c r="B152" t="s">
        <v>989</v>
      </c>
      <c r="C152" t="s">
        <v>1003</v>
      </c>
      <c r="D152" t="s">
        <v>1004</v>
      </c>
    </row>
    <row r="153" spans="1:4">
      <c r="A153">
        <v>152</v>
      </c>
      <c r="B153" t="s">
        <v>989</v>
      </c>
      <c r="C153" t="s">
        <v>1005</v>
      </c>
      <c r="D153" t="s">
        <v>1006</v>
      </c>
    </row>
    <row r="154" spans="1:4">
      <c r="A154">
        <v>153</v>
      </c>
      <c r="B154" t="s">
        <v>989</v>
      </c>
      <c r="C154" t="s">
        <v>1007</v>
      </c>
      <c r="D154" t="s">
        <v>1008</v>
      </c>
    </row>
    <row r="155" spans="1:4">
      <c r="A155">
        <v>154</v>
      </c>
      <c r="B155" t="s">
        <v>989</v>
      </c>
      <c r="C155" t="s">
        <v>1009</v>
      </c>
      <c r="D155" t="s">
        <v>1010</v>
      </c>
    </row>
    <row r="156" spans="1:4">
      <c r="A156">
        <v>155</v>
      </c>
      <c r="B156" t="s">
        <v>989</v>
      </c>
      <c r="C156" t="s">
        <v>1011</v>
      </c>
      <c r="D156" t="s">
        <v>1012</v>
      </c>
    </row>
    <row r="157" spans="1:4">
      <c r="A157">
        <v>156</v>
      </c>
      <c r="B157" t="s">
        <v>989</v>
      </c>
      <c r="C157" t="s">
        <v>1013</v>
      </c>
      <c r="D157" t="s">
        <v>1014</v>
      </c>
    </row>
    <row r="158" spans="1:4">
      <c r="A158">
        <v>157</v>
      </c>
      <c r="B158" t="s">
        <v>1015</v>
      </c>
      <c r="C158" t="s">
        <v>1017</v>
      </c>
      <c r="D158" t="s">
        <v>1018</v>
      </c>
    </row>
    <row r="159" spans="1:4">
      <c r="A159">
        <v>158</v>
      </c>
      <c r="B159" t="s">
        <v>1015</v>
      </c>
      <c r="C159" t="s">
        <v>1019</v>
      </c>
      <c r="D159" t="s">
        <v>1020</v>
      </c>
    </row>
    <row r="160" spans="1:4">
      <c r="A160">
        <v>159</v>
      </c>
      <c r="B160" t="s">
        <v>1015</v>
      </c>
      <c r="C160" t="s">
        <v>1015</v>
      </c>
      <c r="D160" t="s">
        <v>1016</v>
      </c>
    </row>
    <row r="161" spans="1:4">
      <c r="A161">
        <v>160</v>
      </c>
      <c r="B161" t="s">
        <v>1015</v>
      </c>
      <c r="C161" t="s">
        <v>1021</v>
      </c>
      <c r="D161" t="s">
        <v>1022</v>
      </c>
    </row>
    <row r="162" spans="1:4">
      <c r="A162">
        <v>161</v>
      </c>
      <c r="B162" t="s">
        <v>1015</v>
      </c>
      <c r="C162" t="s">
        <v>1023</v>
      </c>
      <c r="D162" t="s">
        <v>1024</v>
      </c>
    </row>
    <row r="163" spans="1:4">
      <c r="A163">
        <v>162</v>
      </c>
      <c r="B163" t="s">
        <v>1015</v>
      </c>
      <c r="C163" t="s">
        <v>1025</v>
      </c>
      <c r="D163" t="s">
        <v>1026</v>
      </c>
    </row>
    <row r="164" spans="1:4">
      <c r="A164">
        <v>163</v>
      </c>
      <c r="B164" t="s">
        <v>1015</v>
      </c>
      <c r="C164" t="s">
        <v>1027</v>
      </c>
      <c r="D164" t="s">
        <v>1028</v>
      </c>
    </row>
    <row r="165" spans="1:4">
      <c r="A165">
        <v>164</v>
      </c>
      <c r="B165" t="s">
        <v>1015</v>
      </c>
      <c r="C165" t="s">
        <v>1029</v>
      </c>
      <c r="D165" t="s">
        <v>1030</v>
      </c>
    </row>
    <row r="166" spans="1:4">
      <c r="A166">
        <v>165</v>
      </c>
      <c r="B166" t="s">
        <v>1015</v>
      </c>
      <c r="C166" t="s">
        <v>1031</v>
      </c>
      <c r="D166" t="s">
        <v>1032</v>
      </c>
    </row>
    <row r="167" spans="1:4">
      <c r="A167">
        <v>166</v>
      </c>
      <c r="B167" t="s">
        <v>1015</v>
      </c>
      <c r="C167" t="s">
        <v>1033</v>
      </c>
      <c r="D167" t="s">
        <v>1034</v>
      </c>
    </row>
    <row r="168" spans="1:4">
      <c r="A168">
        <v>167</v>
      </c>
      <c r="B168" t="s">
        <v>1015</v>
      </c>
      <c r="C168" t="s">
        <v>1035</v>
      </c>
      <c r="D168" t="s">
        <v>1036</v>
      </c>
    </row>
    <row r="169" spans="1:4">
      <c r="A169">
        <v>168</v>
      </c>
      <c r="B169" t="s">
        <v>1037</v>
      </c>
      <c r="C169" t="s">
        <v>1039</v>
      </c>
      <c r="D169" t="s">
        <v>1040</v>
      </c>
    </row>
    <row r="170" spans="1:4">
      <c r="A170">
        <v>169</v>
      </c>
      <c r="B170" t="s">
        <v>1037</v>
      </c>
      <c r="C170" t="s">
        <v>961</v>
      </c>
      <c r="D170" t="s">
        <v>1041</v>
      </c>
    </row>
    <row r="171" spans="1:4">
      <c r="A171">
        <v>170</v>
      </c>
      <c r="B171" t="s">
        <v>1037</v>
      </c>
      <c r="C171" t="s">
        <v>1037</v>
      </c>
      <c r="D171" t="s">
        <v>1038</v>
      </c>
    </row>
    <row r="172" spans="1:4">
      <c r="A172">
        <v>171</v>
      </c>
      <c r="B172" t="s">
        <v>1037</v>
      </c>
      <c r="C172" t="s">
        <v>1042</v>
      </c>
      <c r="D172" t="s">
        <v>1043</v>
      </c>
    </row>
    <row r="173" spans="1:4">
      <c r="A173">
        <v>172</v>
      </c>
      <c r="B173" t="s">
        <v>1037</v>
      </c>
      <c r="C173" t="s">
        <v>1044</v>
      </c>
      <c r="D173" t="s">
        <v>1045</v>
      </c>
    </row>
    <row r="174" spans="1:4">
      <c r="A174">
        <v>173</v>
      </c>
      <c r="B174" t="s">
        <v>1037</v>
      </c>
      <c r="C174" t="s">
        <v>1046</v>
      </c>
      <c r="D174" t="s">
        <v>1047</v>
      </c>
    </row>
    <row r="175" spans="1:4">
      <c r="A175">
        <v>174</v>
      </c>
      <c r="B175" t="s">
        <v>1037</v>
      </c>
      <c r="C175" t="s">
        <v>1048</v>
      </c>
      <c r="D175" t="s">
        <v>1049</v>
      </c>
    </row>
    <row r="176" spans="1:4">
      <c r="A176">
        <v>175</v>
      </c>
      <c r="B176" t="s">
        <v>1050</v>
      </c>
      <c r="C176" t="s">
        <v>1050</v>
      </c>
      <c r="D176" t="s">
        <v>1051</v>
      </c>
    </row>
    <row r="177" spans="1:4">
      <c r="A177">
        <v>176</v>
      </c>
      <c r="B177" t="s">
        <v>1052</v>
      </c>
      <c r="C177" t="s">
        <v>1054</v>
      </c>
      <c r="D177" t="s">
        <v>1055</v>
      </c>
    </row>
    <row r="178" spans="1:4">
      <c r="A178">
        <v>177</v>
      </c>
      <c r="B178" t="s">
        <v>1052</v>
      </c>
      <c r="C178" t="s">
        <v>1056</v>
      </c>
      <c r="D178" t="s">
        <v>1057</v>
      </c>
    </row>
    <row r="179" spans="1:4">
      <c r="A179">
        <v>178</v>
      </c>
      <c r="B179" t="s">
        <v>1052</v>
      </c>
      <c r="C179" t="s">
        <v>1058</v>
      </c>
      <c r="D179" t="s">
        <v>1059</v>
      </c>
    </row>
    <row r="180" spans="1:4">
      <c r="A180">
        <v>179</v>
      </c>
      <c r="B180" t="s">
        <v>1052</v>
      </c>
      <c r="C180" t="s">
        <v>1060</v>
      </c>
      <c r="D180" t="s">
        <v>1061</v>
      </c>
    </row>
    <row r="181" spans="1:4">
      <c r="A181">
        <v>180</v>
      </c>
      <c r="B181" t="s">
        <v>1052</v>
      </c>
      <c r="C181" t="s">
        <v>1052</v>
      </c>
      <c r="D181" t="s">
        <v>1053</v>
      </c>
    </row>
    <row r="182" spans="1:4">
      <c r="A182">
        <v>181</v>
      </c>
      <c r="B182" t="s">
        <v>1052</v>
      </c>
      <c r="C182" t="s">
        <v>1062</v>
      </c>
      <c r="D182" t="s">
        <v>1063</v>
      </c>
    </row>
    <row r="183" spans="1:4">
      <c r="A183">
        <v>182</v>
      </c>
      <c r="B183" t="s">
        <v>1064</v>
      </c>
      <c r="C183" t="s">
        <v>1066</v>
      </c>
      <c r="D183" t="s">
        <v>1067</v>
      </c>
    </row>
    <row r="184" spans="1:4">
      <c r="A184">
        <v>183</v>
      </c>
      <c r="B184" t="s">
        <v>1064</v>
      </c>
      <c r="C184" t="s">
        <v>1068</v>
      </c>
      <c r="D184" t="s">
        <v>1069</v>
      </c>
    </row>
    <row r="185" spans="1:4">
      <c r="A185">
        <v>184</v>
      </c>
      <c r="B185" t="s">
        <v>1064</v>
      </c>
      <c r="C185" t="s">
        <v>1070</v>
      </c>
      <c r="D185" t="s">
        <v>1071</v>
      </c>
    </row>
    <row r="186" spans="1:4">
      <c r="A186">
        <v>185</v>
      </c>
      <c r="B186" t="s">
        <v>1064</v>
      </c>
      <c r="C186" t="s">
        <v>1064</v>
      </c>
      <c r="D186" t="s">
        <v>1065</v>
      </c>
    </row>
    <row r="187" spans="1:4">
      <c r="A187">
        <v>186</v>
      </c>
      <c r="B187" t="s">
        <v>1064</v>
      </c>
      <c r="C187" t="s">
        <v>1072</v>
      </c>
      <c r="D187" t="s">
        <v>1073</v>
      </c>
    </row>
    <row r="188" spans="1:4">
      <c r="A188">
        <v>187</v>
      </c>
      <c r="B188" t="s">
        <v>1064</v>
      </c>
      <c r="C188" t="s">
        <v>1074</v>
      </c>
      <c r="D188" t="s">
        <v>1075</v>
      </c>
    </row>
    <row r="189" spans="1:4">
      <c r="A189">
        <v>188</v>
      </c>
      <c r="B189" t="s">
        <v>1064</v>
      </c>
      <c r="C189" t="s">
        <v>1076</v>
      </c>
      <c r="D189" t="s">
        <v>1077</v>
      </c>
    </row>
    <row r="190" spans="1:4">
      <c r="A190">
        <v>189</v>
      </c>
      <c r="B190" t="s">
        <v>1078</v>
      </c>
      <c r="C190" t="s">
        <v>1080</v>
      </c>
      <c r="D190" t="s">
        <v>1081</v>
      </c>
    </row>
    <row r="191" spans="1:4">
      <c r="A191">
        <v>190</v>
      </c>
      <c r="B191" t="s">
        <v>1078</v>
      </c>
      <c r="C191" t="s">
        <v>1078</v>
      </c>
      <c r="D191" t="s">
        <v>1079</v>
      </c>
    </row>
    <row r="192" spans="1:4">
      <c r="A192">
        <v>191</v>
      </c>
      <c r="B192" t="s">
        <v>1078</v>
      </c>
      <c r="C192" t="s">
        <v>1082</v>
      </c>
      <c r="D192" t="s">
        <v>1083</v>
      </c>
    </row>
    <row r="193" spans="1:4">
      <c r="A193">
        <v>192</v>
      </c>
      <c r="B193" t="s">
        <v>1078</v>
      </c>
      <c r="C193" t="s">
        <v>1084</v>
      </c>
      <c r="D193" t="s">
        <v>1085</v>
      </c>
    </row>
    <row r="194" spans="1:4">
      <c r="A194">
        <v>193</v>
      </c>
      <c r="B194" t="s">
        <v>1078</v>
      </c>
      <c r="C194" t="s">
        <v>1086</v>
      </c>
      <c r="D194" t="s">
        <v>1087</v>
      </c>
    </row>
    <row r="195" spans="1:4">
      <c r="A195">
        <v>194</v>
      </c>
      <c r="B195" t="s">
        <v>1078</v>
      </c>
      <c r="C195" t="s">
        <v>1088</v>
      </c>
      <c r="D195" t="s">
        <v>1089</v>
      </c>
    </row>
    <row r="196" spans="1:4">
      <c r="A196">
        <v>195</v>
      </c>
      <c r="B196" t="s">
        <v>1078</v>
      </c>
      <c r="C196" t="s">
        <v>1090</v>
      </c>
      <c r="D196" t="s">
        <v>1091</v>
      </c>
    </row>
    <row r="197" spans="1:4">
      <c r="A197">
        <v>196</v>
      </c>
      <c r="B197" t="s">
        <v>1092</v>
      </c>
      <c r="C197" t="s">
        <v>1094</v>
      </c>
      <c r="D197" t="s">
        <v>1095</v>
      </c>
    </row>
    <row r="198" spans="1:4">
      <c r="A198">
        <v>197</v>
      </c>
      <c r="B198" t="s">
        <v>1092</v>
      </c>
      <c r="C198" t="s">
        <v>1096</v>
      </c>
      <c r="D198" t="s">
        <v>1097</v>
      </c>
    </row>
    <row r="199" spans="1:4">
      <c r="A199">
        <v>198</v>
      </c>
      <c r="B199" t="s">
        <v>1092</v>
      </c>
      <c r="C199" t="s">
        <v>1098</v>
      </c>
      <c r="D199" t="s">
        <v>1099</v>
      </c>
    </row>
    <row r="200" spans="1:4">
      <c r="A200">
        <v>199</v>
      </c>
      <c r="B200" t="s">
        <v>1092</v>
      </c>
      <c r="C200" t="s">
        <v>1100</v>
      </c>
      <c r="D200" t="s">
        <v>1101</v>
      </c>
    </row>
    <row r="201" spans="1:4">
      <c r="A201">
        <v>200</v>
      </c>
      <c r="B201" t="s">
        <v>1092</v>
      </c>
      <c r="C201" t="s">
        <v>1092</v>
      </c>
      <c r="D201" t="s">
        <v>1093</v>
      </c>
    </row>
    <row r="202" spans="1:4">
      <c r="A202">
        <v>201</v>
      </c>
      <c r="B202" t="s">
        <v>1092</v>
      </c>
      <c r="C202" t="s">
        <v>1102</v>
      </c>
      <c r="D202" t="s">
        <v>1103</v>
      </c>
    </row>
    <row r="203" spans="1:4">
      <c r="A203">
        <v>202</v>
      </c>
      <c r="B203" t="s">
        <v>1092</v>
      </c>
      <c r="C203" t="s">
        <v>1104</v>
      </c>
      <c r="D203" t="s">
        <v>1105</v>
      </c>
    </row>
    <row r="204" spans="1:4">
      <c r="A204">
        <v>203</v>
      </c>
      <c r="B204" t="s">
        <v>1092</v>
      </c>
      <c r="C204" t="s">
        <v>1106</v>
      </c>
      <c r="D204" t="s">
        <v>1107</v>
      </c>
    </row>
    <row r="205" spans="1:4">
      <c r="A205">
        <v>204</v>
      </c>
      <c r="B205" t="s">
        <v>1092</v>
      </c>
      <c r="C205" t="s">
        <v>1108</v>
      </c>
      <c r="D205" t="s">
        <v>1109</v>
      </c>
    </row>
    <row r="206" spans="1:4">
      <c r="A206">
        <v>205</v>
      </c>
      <c r="B206" t="s">
        <v>1092</v>
      </c>
      <c r="C206" t="s">
        <v>1110</v>
      </c>
      <c r="D206" t="s">
        <v>1111</v>
      </c>
    </row>
    <row r="207" spans="1:4">
      <c r="A207">
        <v>206</v>
      </c>
      <c r="B207" t="s">
        <v>1092</v>
      </c>
      <c r="C207" t="s">
        <v>1112</v>
      </c>
      <c r="D207" t="s">
        <v>1113</v>
      </c>
    </row>
    <row r="208" spans="1:4">
      <c r="A208">
        <v>207</v>
      </c>
      <c r="B208" t="s">
        <v>1092</v>
      </c>
      <c r="C208" t="s">
        <v>1114</v>
      </c>
      <c r="D208" t="s">
        <v>1115</v>
      </c>
    </row>
    <row r="209" spans="1:4">
      <c r="A209">
        <v>208</v>
      </c>
      <c r="B209" t="s">
        <v>1092</v>
      </c>
      <c r="C209" t="s">
        <v>1116</v>
      </c>
      <c r="D209" t="s">
        <v>1117</v>
      </c>
    </row>
    <row r="210" spans="1:4">
      <c r="A210">
        <v>209</v>
      </c>
      <c r="B210" t="s">
        <v>1118</v>
      </c>
      <c r="C210" t="s">
        <v>1120</v>
      </c>
      <c r="D210" t="s">
        <v>1121</v>
      </c>
    </row>
    <row r="211" spans="1:4">
      <c r="A211">
        <v>210</v>
      </c>
      <c r="B211" t="s">
        <v>1118</v>
      </c>
      <c r="C211" t="s">
        <v>1122</v>
      </c>
      <c r="D211" t="s">
        <v>1123</v>
      </c>
    </row>
    <row r="212" spans="1:4">
      <c r="A212">
        <v>211</v>
      </c>
      <c r="B212" t="s">
        <v>1118</v>
      </c>
      <c r="C212" t="s">
        <v>1124</v>
      </c>
      <c r="D212" t="s">
        <v>1125</v>
      </c>
    </row>
    <row r="213" spans="1:4">
      <c r="A213">
        <v>212</v>
      </c>
      <c r="B213" t="s">
        <v>1118</v>
      </c>
      <c r="C213" t="s">
        <v>1126</v>
      </c>
      <c r="D213" t="s">
        <v>1127</v>
      </c>
    </row>
    <row r="214" spans="1:4">
      <c r="A214">
        <v>213</v>
      </c>
      <c r="B214" t="s">
        <v>1118</v>
      </c>
      <c r="C214" t="s">
        <v>1128</v>
      </c>
      <c r="D214" t="s">
        <v>1129</v>
      </c>
    </row>
    <row r="215" spans="1:4">
      <c r="A215">
        <v>214</v>
      </c>
      <c r="B215" t="s">
        <v>1118</v>
      </c>
      <c r="C215" t="s">
        <v>1130</v>
      </c>
      <c r="D215" t="s">
        <v>1131</v>
      </c>
    </row>
    <row r="216" spans="1:4">
      <c r="A216">
        <v>215</v>
      </c>
      <c r="B216" t="s">
        <v>1118</v>
      </c>
      <c r="C216" t="s">
        <v>1132</v>
      </c>
      <c r="D216" t="s">
        <v>1133</v>
      </c>
    </row>
    <row r="217" spans="1:4">
      <c r="A217">
        <v>216</v>
      </c>
      <c r="B217" t="s">
        <v>1118</v>
      </c>
      <c r="C217" t="s">
        <v>1118</v>
      </c>
      <c r="D217" t="s">
        <v>1119</v>
      </c>
    </row>
    <row r="218" spans="1:4">
      <c r="A218">
        <v>217</v>
      </c>
      <c r="B218" t="s">
        <v>1118</v>
      </c>
      <c r="C218" t="s">
        <v>1134</v>
      </c>
      <c r="D218" t="s">
        <v>1135</v>
      </c>
    </row>
    <row r="219" spans="1:4">
      <c r="A219">
        <v>218</v>
      </c>
      <c r="B219" t="s">
        <v>1118</v>
      </c>
      <c r="C219" t="s">
        <v>1136</v>
      </c>
      <c r="D219" t="s">
        <v>1137</v>
      </c>
    </row>
    <row r="220" spans="1:4">
      <c r="A220">
        <v>219</v>
      </c>
      <c r="B220" t="s">
        <v>1118</v>
      </c>
      <c r="C220" t="s">
        <v>1138</v>
      </c>
      <c r="D220" t="s">
        <v>1139</v>
      </c>
    </row>
    <row r="221" spans="1:4">
      <c r="A221">
        <v>220</v>
      </c>
      <c r="B221" t="s">
        <v>1118</v>
      </c>
      <c r="C221" t="s">
        <v>1140</v>
      </c>
      <c r="D221" t="s">
        <v>1141</v>
      </c>
    </row>
    <row r="222" spans="1:4">
      <c r="A222">
        <v>221</v>
      </c>
      <c r="B222" t="s">
        <v>1118</v>
      </c>
      <c r="C222" t="s">
        <v>1142</v>
      </c>
      <c r="D222" t="s">
        <v>1143</v>
      </c>
    </row>
    <row r="223" spans="1:4">
      <c r="A223">
        <v>222</v>
      </c>
      <c r="B223" t="s">
        <v>1118</v>
      </c>
      <c r="C223" t="s">
        <v>747</v>
      </c>
      <c r="D223" t="s">
        <v>1144</v>
      </c>
    </row>
    <row r="224" spans="1:4">
      <c r="A224">
        <v>223</v>
      </c>
      <c r="B224" t="s">
        <v>1118</v>
      </c>
      <c r="C224" t="s">
        <v>1145</v>
      </c>
      <c r="D224" t="s">
        <v>1146</v>
      </c>
    </row>
    <row r="225" spans="1:4">
      <c r="A225">
        <v>224</v>
      </c>
      <c r="B225" t="s">
        <v>1147</v>
      </c>
      <c r="C225" t="s">
        <v>1149</v>
      </c>
      <c r="D225" t="s">
        <v>1150</v>
      </c>
    </row>
    <row r="226" spans="1:4">
      <c r="A226">
        <v>225</v>
      </c>
      <c r="B226" t="s">
        <v>1147</v>
      </c>
      <c r="C226" t="s">
        <v>1151</v>
      </c>
      <c r="D226" t="s">
        <v>1152</v>
      </c>
    </row>
    <row r="227" spans="1:4">
      <c r="A227">
        <v>226</v>
      </c>
      <c r="B227" t="s">
        <v>1147</v>
      </c>
      <c r="C227" t="s">
        <v>1153</v>
      </c>
      <c r="D227" t="s">
        <v>1154</v>
      </c>
    </row>
    <row r="228" spans="1:4">
      <c r="A228">
        <v>227</v>
      </c>
      <c r="B228" t="s">
        <v>1147</v>
      </c>
      <c r="C228" t="s">
        <v>1155</v>
      </c>
      <c r="D228" t="s">
        <v>1156</v>
      </c>
    </row>
    <row r="229" spans="1:4">
      <c r="A229">
        <v>228</v>
      </c>
      <c r="B229" t="s">
        <v>1147</v>
      </c>
      <c r="C229" t="s">
        <v>831</v>
      </c>
      <c r="D229" t="s">
        <v>1157</v>
      </c>
    </row>
    <row r="230" spans="1:4">
      <c r="A230">
        <v>229</v>
      </c>
      <c r="B230" t="s">
        <v>1147</v>
      </c>
      <c r="C230" t="s">
        <v>1147</v>
      </c>
      <c r="D230" t="s">
        <v>1148</v>
      </c>
    </row>
    <row r="231" spans="1:4">
      <c r="A231">
        <v>230</v>
      </c>
      <c r="B231" t="s">
        <v>1147</v>
      </c>
      <c r="C231" t="s">
        <v>1158</v>
      </c>
      <c r="D231" t="s">
        <v>1159</v>
      </c>
    </row>
    <row r="232" spans="1:4">
      <c r="A232">
        <v>231</v>
      </c>
      <c r="B232" t="s">
        <v>1147</v>
      </c>
      <c r="C232" t="s">
        <v>1160</v>
      </c>
      <c r="D232" t="s">
        <v>1161</v>
      </c>
    </row>
    <row r="233" spans="1:4">
      <c r="A233">
        <v>232</v>
      </c>
      <c r="B233" t="s">
        <v>1147</v>
      </c>
      <c r="C233" t="s">
        <v>1162</v>
      </c>
      <c r="D233" t="s">
        <v>1163</v>
      </c>
    </row>
    <row r="234" spans="1:4">
      <c r="A234">
        <v>233</v>
      </c>
      <c r="B234" t="s">
        <v>1164</v>
      </c>
      <c r="C234" t="s">
        <v>1166</v>
      </c>
      <c r="D234" t="s">
        <v>1167</v>
      </c>
    </row>
    <row r="235" spans="1:4">
      <c r="A235">
        <v>234</v>
      </c>
      <c r="B235" t="s">
        <v>1164</v>
      </c>
      <c r="C235" t="s">
        <v>1168</v>
      </c>
      <c r="D235" t="s">
        <v>1169</v>
      </c>
    </row>
    <row r="236" spans="1:4">
      <c r="A236">
        <v>235</v>
      </c>
      <c r="B236" t="s">
        <v>1164</v>
      </c>
      <c r="C236" t="s">
        <v>1170</v>
      </c>
      <c r="D236" t="s">
        <v>1171</v>
      </c>
    </row>
    <row r="237" spans="1:4">
      <c r="A237">
        <v>236</v>
      </c>
      <c r="B237" t="s">
        <v>1164</v>
      </c>
      <c r="C237" t="s">
        <v>1172</v>
      </c>
      <c r="D237" t="s">
        <v>1173</v>
      </c>
    </row>
    <row r="238" spans="1:4">
      <c r="A238">
        <v>237</v>
      </c>
      <c r="B238" t="s">
        <v>1164</v>
      </c>
      <c r="C238" t="s">
        <v>1174</v>
      </c>
      <c r="D238" t="s">
        <v>1175</v>
      </c>
    </row>
    <row r="239" spans="1:4">
      <c r="A239">
        <v>238</v>
      </c>
      <c r="B239" t="s">
        <v>1164</v>
      </c>
      <c r="C239" t="s">
        <v>1176</v>
      </c>
      <c r="D239" t="s">
        <v>1177</v>
      </c>
    </row>
    <row r="240" spans="1:4">
      <c r="A240">
        <v>239</v>
      </c>
      <c r="B240" t="s">
        <v>1164</v>
      </c>
      <c r="C240" t="s">
        <v>1178</v>
      </c>
      <c r="D240" t="s">
        <v>1179</v>
      </c>
    </row>
    <row r="241" spans="1:4">
      <c r="A241">
        <v>240</v>
      </c>
      <c r="B241" t="s">
        <v>1164</v>
      </c>
      <c r="C241" t="s">
        <v>1180</v>
      </c>
      <c r="D241" t="s">
        <v>1181</v>
      </c>
    </row>
    <row r="242" spans="1:4">
      <c r="A242">
        <v>241</v>
      </c>
      <c r="B242" t="s">
        <v>1164</v>
      </c>
      <c r="C242" t="s">
        <v>1164</v>
      </c>
      <c r="D242" t="s">
        <v>1165</v>
      </c>
    </row>
    <row r="243" spans="1:4">
      <c r="A243">
        <v>242</v>
      </c>
      <c r="B243" t="s">
        <v>1164</v>
      </c>
      <c r="C243" t="s">
        <v>1182</v>
      </c>
      <c r="D243" t="s">
        <v>1183</v>
      </c>
    </row>
    <row r="244" spans="1:4">
      <c r="A244">
        <v>243</v>
      </c>
      <c r="B244" t="s">
        <v>1184</v>
      </c>
      <c r="C244" t="s">
        <v>1184</v>
      </c>
      <c r="D244" t="s">
        <v>1185</v>
      </c>
    </row>
    <row r="245" spans="1:4">
      <c r="A245">
        <v>244</v>
      </c>
      <c r="B245" t="s">
        <v>1186</v>
      </c>
      <c r="C245" t="s">
        <v>1188</v>
      </c>
      <c r="D245" t="s">
        <v>1189</v>
      </c>
    </row>
    <row r="246" spans="1:4">
      <c r="A246">
        <v>245</v>
      </c>
      <c r="B246" t="s">
        <v>1186</v>
      </c>
      <c r="C246" t="s">
        <v>1190</v>
      </c>
      <c r="D246" t="s">
        <v>1191</v>
      </c>
    </row>
    <row r="247" spans="1:4">
      <c r="A247">
        <v>246</v>
      </c>
      <c r="B247" t="s">
        <v>1186</v>
      </c>
      <c r="C247" t="s">
        <v>1192</v>
      </c>
      <c r="D247" t="s">
        <v>1193</v>
      </c>
    </row>
    <row r="248" spans="1:4">
      <c r="A248">
        <v>247</v>
      </c>
      <c r="B248" t="s">
        <v>1186</v>
      </c>
      <c r="C248" t="s">
        <v>1194</v>
      </c>
      <c r="D248" t="s">
        <v>1195</v>
      </c>
    </row>
    <row r="249" spans="1:4">
      <c r="A249">
        <v>248</v>
      </c>
      <c r="B249" t="s">
        <v>1186</v>
      </c>
      <c r="C249" t="s">
        <v>1196</v>
      </c>
      <c r="D249" t="s">
        <v>1197</v>
      </c>
    </row>
    <row r="250" spans="1:4">
      <c r="A250">
        <v>249</v>
      </c>
      <c r="B250" t="s">
        <v>1186</v>
      </c>
      <c r="C250" t="s">
        <v>1198</v>
      </c>
      <c r="D250" t="s">
        <v>1199</v>
      </c>
    </row>
    <row r="251" spans="1:4">
      <c r="A251">
        <v>250</v>
      </c>
      <c r="B251" t="s">
        <v>1186</v>
      </c>
      <c r="C251" t="s">
        <v>1200</v>
      </c>
      <c r="D251" t="s">
        <v>1201</v>
      </c>
    </row>
    <row r="252" spans="1:4">
      <c r="A252">
        <v>251</v>
      </c>
      <c r="B252" t="s">
        <v>1186</v>
      </c>
      <c r="C252" t="s">
        <v>1202</v>
      </c>
      <c r="D252" t="s">
        <v>1203</v>
      </c>
    </row>
    <row r="253" spans="1:4">
      <c r="A253">
        <v>252</v>
      </c>
      <c r="B253" t="s">
        <v>1186</v>
      </c>
      <c r="C253" t="s">
        <v>1186</v>
      </c>
      <c r="D253" t="s">
        <v>1187</v>
      </c>
    </row>
    <row r="254" spans="1:4">
      <c r="A254">
        <v>253</v>
      </c>
      <c r="B254" t="s">
        <v>1186</v>
      </c>
      <c r="C254" t="s">
        <v>1204</v>
      </c>
      <c r="D254" t="s">
        <v>1205</v>
      </c>
    </row>
    <row r="255" spans="1:4">
      <c r="A255">
        <v>254</v>
      </c>
      <c r="B255" t="s">
        <v>1186</v>
      </c>
      <c r="C255" t="s">
        <v>1206</v>
      </c>
      <c r="D255" t="s">
        <v>1207</v>
      </c>
    </row>
    <row r="256" spans="1:4">
      <c r="A256">
        <v>255</v>
      </c>
      <c r="B256" t="s">
        <v>1208</v>
      </c>
      <c r="C256" t="s">
        <v>1208</v>
      </c>
      <c r="D256" t="s">
        <v>1209</v>
      </c>
    </row>
    <row r="257" spans="1:4">
      <c r="A257">
        <v>256</v>
      </c>
      <c r="B257" t="s">
        <v>1210</v>
      </c>
      <c r="C257" t="s">
        <v>1212</v>
      </c>
      <c r="D257" t="s">
        <v>1213</v>
      </c>
    </row>
    <row r="258" spans="1:4">
      <c r="A258">
        <v>257</v>
      </c>
      <c r="B258" t="s">
        <v>1210</v>
      </c>
      <c r="C258" t="s">
        <v>1214</v>
      </c>
      <c r="D258" t="s">
        <v>1215</v>
      </c>
    </row>
    <row r="259" spans="1:4">
      <c r="A259">
        <v>258</v>
      </c>
      <c r="B259" t="s">
        <v>1210</v>
      </c>
      <c r="C259" t="s">
        <v>1216</v>
      </c>
      <c r="D259" t="s">
        <v>1217</v>
      </c>
    </row>
    <row r="260" spans="1:4">
      <c r="A260">
        <v>259</v>
      </c>
      <c r="B260" t="s">
        <v>1210</v>
      </c>
      <c r="C260" t="s">
        <v>934</v>
      </c>
      <c r="D260" t="s">
        <v>1218</v>
      </c>
    </row>
    <row r="261" spans="1:4">
      <c r="A261">
        <v>260</v>
      </c>
      <c r="B261" t="s">
        <v>1210</v>
      </c>
      <c r="C261" t="s">
        <v>1219</v>
      </c>
      <c r="D261" t="s">
        <v>1220</v>
      </c>
    </row>
    <row r="262" spans="1:4">
      <c r="A262">
        <v>261</v>
      </c>
      <c r="B262" t="s">
        <v>1210</v>
      </c>
      <c r="C262" t="s">
        <v>1104</v>
      </c>
      <c r="D262" t="s">
        <v>1221</v>
      </c>
    </row>
    <row r="263" spans="1:4">
      <c r="A263">
        <v>262</v>
      </c>
      <c r="B263" t="s">
        <v>1210</v>
      </c>
      <c r="C263" t="s">
        <v>1222</v>
      </c>
      <c r="D263" t="s">
        <v>1223</v>
      </c>
    </row>
    <row r="264" spans="1:4">
      <c r="A264">
        <v>263</v>
      </c>
      <c r="B264" t="s">
        <v>1210</v>
      </c>
      <c r="C264" t="s">
        <v>1224</v>
      </c>
      <c r="D264" t="s">
        <v>1225</v>
      </c>
    </row>
    <row r="265" spans="1:4">
      <c r="A265">
        <v>264</v>
      </c>
      <c r="B265" t="s">
        <v>1210</v>
      </c>
      <c r="C265" t="s">
        <v>1226</v>
      </c>
      <c r="D265" t="s">
        <v>1227</v>
      </c>
    </row>
    <row r="266" spans="1:4">
      <c r="A266">
        <v>265</v>
      </c>
      <c r="B266" t="s">
        <v>1210</v>
      </c>
      <c r="C266" t="s">
        <v>1210</v>
      </c>
      <c r="D266" t="s">
        <v>1211</v>
      </c>
    </row>
    <row r="267" spans="1:4">
      <c r="A267">
        <v>266</v>
      </c>
      <c r="B267" t="s">
        <v>1210</v>
      </c>
      <c r="C267" t="s">
        <v>1228</v>
      </c>
      <c r="D267" t="s">
        <v>1229</v>
      </c>
    </row>
    <row r="268" spans="1:4">
      <c r="A268">
        <v>267</v>
      </c>
      <c r="B268" t="s">
        <v>1210</v>
      </c>
      <c r="C268" t="s">
        <v>1230</v>
      </c>
      <c r="D268" t="s">
        <v>1231</v>
      </c>
    </row>
    <row r="269" spans="1:4">
      <c r="A269">
        <v>268</v>
      </c>
      <c r="B269" t="s">
        <v>1210</v>
      </c>
      <c r="C269" t="s">
        <v>1232</v>
      </c>
      <c r="D269" t="s">
        <v>1233</v>
      </c>
    </row>
    <row r="270" spans="1:4">
      <c r="A270">
        <v>269</v>
      </c>
      <c r="B270" t="s">
        <v>1234</v>
      </c>
      <c r="C270" t="s">
        <v>1236</v>
      </c>
      <c r="D270" t="s">
        <v>1237</v>
      </c>
    </row>
    <row r="271" spans="1:4">
      <c r="A271">
        <v>270</v>
      </c>
      <c r="B271" t="s">
        <v>1234</v>
      </c>
      <c r="C271" t="s">
        <v>1238</v>
      </c>
      <c r="D271" t="s">
        <v>1239</v>
      </c>
    </row>
    <row r="272" spans="1:4">
      <c r="A272">
        <v>271</v>
      </c>
      <c r="B272" t="s">
        <v>1234</v>
      </c>
      <c r="C272" t="s">
        <v>1240</v>
      </c>
      <c r="D272" t="s">
        <v>1241</v>
      </c>
    </row>
    <row r="273" spans="1:4">
      <c r="A273">
        <v>272</v>
      </c>
      <c r="B273" t="s">
        <v>1234</v>
      </c>
      <c r="C273" t="s">
        <v>1102</v>
      </c>
      <c r="D273" t="s">
        <v>1242</v>
      </c>
    </row>
    <row r="274" spans="1:4">
      <c r="A274">
        <v>273</v>
      </c>
      <c r="B274" t="s">
        <v>1234</v>
      </c>
      <c r="C274" t="s">
        <v>1243</v>
      </c>
      <c r="D274" t="s">
        <v>1244</v>
      </c>
    </row>
    <row r="275" spans="1:4">
      <c r="A275">
        <v>274</v>
      </c>
      <c r="B275" t="s">
        <v>1234</v>
      </c>
      <c r="C275" t="s">
        <v>1245</v>
      </c>
      <c r="D275" t="s">
        <v>1246</v>
      </c>
    </row>
    <row r="276" spans="1:4">
      <c r="A276">
        <v>275</v>
      </c>
      <c r="B276" t="s">
        <v>1234</v>
      </c>
      <c r="C276" t="s">
        <v>1234</v>
      </c>
      <c r="D276" t="s">
        <v>1235</v>
      </c>
    </row>
    <row r="277" spans="1:4">
      <c r="A277">
        <v>276</v>
      </c>
      <c r="B277" t="s">
        <v>1234</v>
      </c>
      <c r="C277" t="s">
        <v>1247</v>
      </c>
      <c r="D277" t="s">
        <v>1248</v>
      </c>
    </row>
    <row r="278" spans="1:4">
      <c r="A278">
        <v>277</v>
      </c>
      <c r="B278" t="s">
        <v>1234</v>
      </c>
      <c r="C278" t="s">
        <v>1249</v>
      </c>
      <c r="D278" t="s">
        <v>1250</v>
      </c>
    </row>
    <row r="279" spans="1:4">
      <c r="A279">
        <v>278</v>
      </c>
      <c r="B279" t="s">
        <v>1234</v>
      </c>
      <c r="C279" t="s">
        <v>1251</v>
      </c>
      <c r="D279" t="s">
        <v>1252</v>
      </c>
    </row>
    <row r="280" spans="1:4">
      <c r="A280">
        <v>279</v>
      </c>
      <c r="B280" t="s">
        <v>1253</v>
      </c>
      <c r="C280" t="s">
        <v>1253</v>
      </c>
      <c r="D280" t="s">
        <v>1254</v>
      </c>
    </row>
    <row r="281" spans="1:4">
      <c r="A281">
        <v>280</v>
      </c>
      <c r="B281" t="s">
        <v>1255</v>
      </c>
      <c r="C281" t="s">
        <v>1257</v>
      </c>
      <c r="D281" t="s">
        <v>1258</v>
      </c>
    </row>
    <row r="282" spans="1:4">
      <c r="A282">
        <v>281</v>
      </c>
      <c r="B282" t="s">
        <v>1255</v>
      </c>
      <c r="C282" t="s">
        <v>1259</v>
      </c>
      <c r="D282" t="s">
        <v>1260</v>
      </c>
    </row>
    <row r="283" spans="1:4">
      <c r="A283">
        <v>282</v>
      </c>
      <c r="B283" t="s">
        <v>1255</v>
      </c>
      <c r="C283" t="s">
        <v>839</v>
      </c>
      <c r="D283" t="s">
        <v>1261</v>
      </c>
    </row>
    <row r="284" spans="1:4">
      <c r="A284">
        <v>283</v>
      </c>
      <c r="B284" t="s">
        <v>1255</v>
      </c>
      <c r="C284" t="s">
        <v>1262</v>
      </c>
      <c r="D284" t="s">
        <v>1263</v>
      </c>
    </row>
    <row r="285" spans="1:4">
      <c r="A285">
        <v>284</v>
      </c>
      <c r="B285" t="s">
        <v>1255</v>
      </c>
      <c r="C285" t="s">
        <v>1264</v>
      </c>
      <c r="D285" t="s">
        <v>1265</v>
      </c>
    </row>
    <row r="286" spans="1:4">
      <c r="A286">
        <v>285</v>
      </c>
      <c r="B286" t="s">
        <v>1255</v>
      </c>
      <c r="C286" t="s">
        <v>1266</v>
      </c>
      <c r="D286" t="s">
        <v>1267</v>
      </c>
    </row>
    <row r="287" spans="1:4">
      <c r="A287">
        <v>286</v>
      </c>
      <c r="B287" t="s">
        <v>1255</v>
      </c>
      <c r="C287" t="s">
        <v>831</v>
      </c>
      <c r="D287" t="s">
        <v>1268</v>
      </c>
    </row>
    <row r="288" spans="1:4">
      <c r="A288">
        <v>287</v>
      </c>
      <c r="B288" t="s">
        <v>1255</v>
      </c>
      <c r="C288" t="s">
        <v>1269</v>
      </c>
      <c r="D288" t="s">
        <v>1270</v>
      </c>
    </row>
    <row r="289" spans="1:4">
      <c r="A289">
        <v>288</v>
      </c>
      <c r="B289" t="s">
        <v>1255</v>
      </c>
      <c r="C289" t="s">
        <v>1255</v>
      </c>
      <c r="D289" t="s">
        <v>1256</v>
      </c>
    </row>
    <row r="290" spans="1:4">
      <c r="A290">
        <v>289</v>
      </c>
      <c r="B290" t="s">
        <v>1255</v>
      </c>
      <c r="C290" t="s">
        <v>1271</v>
      </c>
      <c r="D290" t="s">
        <v>1272</v>
      </c>
    </row>
    <row r="291" spans="1:4">
      <c r="A291">
        <v>290</v>
      </c>
      <c r="B291" t="s">
        <v>1255</v>
      </c>
      <c r="C291" t="s">
        <v>1273</v>
      </c>
      <c r="D291" t="s">
        <v>1274</v>
      </c>
    </row>
    <row r="292" spans="1:4">
      <c r="A292">
        <v>291</v>
      </c>
      <c r="B292" t="s">
        <v>1255</v>
      </c>
      <c r="C292" t="s">
        <v>1275</v>
      </c>
      <c r="D292" t="s">
        <v>1276</v>
      </c>
    </row>
    <row r="293" spans="1:4">
      <c r="A293">
        <v>292</v>
      </c>
      <c r="B293" t="s">
        <v>1277</v>
      </c>
      <c r="C293" t="s">
        <v>1279</v>
      </c>
      <c r="D293" t="s">
        <v>1280</v>
      </c>
    </row>
    <row r="294" spans="1:4">
      <c r="A294">
        <v>293</v>
      </c>
      <c r="B294" t="s">
        <v>1277</v>
      </c>
      <c r="C294" t="s">
        <v>1281</v>
      </c>
      <c r="D294" t="s">
        <v>1282</v>
      </c>
    </row>
    <row r="295" spans="1:4">
      <c r="A295">
        <v>294</v>
      </c>
      <c r="B295" t="s">
        <v>1277</v>
      </c>
      <c r="C295" t="s">
        <v>1283</v>
      </c>
      <c r="D295" t="s">
        <v>1284</v>
      </c>
    </row>
    <row r="296" spans="1:4">
      <c r="A296">
        <v>295</v>
      </c>
      <c r="B296" t="s">
        <v>1277</v>
      </c>
      <c r="C296" t="s">
        <v>1285</v>
      </c>
      <c r="D296" t="s">
        <v>1286</v>
      </c>
    </row>
    <row r="297" spans="1:4">
      <c r="A297">
        <v>296</v>
      </c>
      <c r="B297" t="s">
        <v>1277</v>
      </c>
      <c r="C297" t="s">
        <v>1287</v>
      </c>
      <c r="D297" t="s">
        <v>1288</v>
      </c>
    </row>
    <row r="298" spans="1:4">
      <c r="A298">
        <v>297</v>
      </c>
      <c r="B298" t="s">
        <v>1277</v>
      </c>
      <c r="C298" t="s">
        <v>1289</v>
      </c>
      <c r="D298" t="s">
        <v>1290</v>
      </c>
    </row>
    <row r="299" spans="1:4">
      <c r="A299">
        <v>298</v>
      </c>
      <c r="B299" t="s">
        <v>1277</v>
      </c>
      <c r="C299" t="s">
        <v>1277</v>
      </c>
      <c r="D299" t="s">
        <v>1278</v>
      </c>
    </row>
    <row r="300" spans="1:4">
      <c r="A300">
        <v>299</v>
      </c>
      <c r="B300" t="s">
        <v>1277</v>
      </c>
      <c r="C300" t="s">
        <v>1291</v>
      </c>
      <c r="D300" t="s">
        <v>1292</v>
      </c>
    </row>
    <row r="301" spans="1:4">
      <c r="A301">
        <v>300</v>
      </c>
      <c r="B301" t="s">
        <v>1293</v>
      </c>
      <c r="C301" t="s">
        <v>1293</v>
      </c>
      <c r="D301" t="s">
        <v>1294</v>
      </c>
    </row>
    <row r="302" spans="1:4">
      <c r="A302">
        <v>301</v>
      </c>
      <c r="B302" t="s">
        <v>1295</v>
      </c>
      <c r="C302" t="s">
        <v>1297</v>
      </c>
      <c r="D302" t="s">
        <v>1298</v>
      </c>
    </row>
    <row r="303" spans="1:4">
      <c r="A303">
        <v>302</v>
      </c>
      <c r="B303" t="s">
        <v>1295</v>
      </c>
      <c r="C303" t="s">
        <v>1299</v>
      </c>
      <c r="D303" t="s">
        <v>1300</v>
      </c>
    </row>
    <row r="304" spans="1:4">
      <c r="A304">
        <v>303</v>
      </c>
      <c r="B304" t="s">
        <v>1295</v>
      </c>
      <c r="C304" t="s">
        <v>1301</v>
      </c>
      <c r="D304" t="s">
        <v>1302</v>
      </c>
    </row>
    <row r="305" spans="1:4">
      <c r="A305">
        <v>304</v>
      </c>
      <c r="B305" t="s">
        <v>1295</v>
      </c>
      <c r="C305" t="s">
        <v>1303</v>
      </c>
      <c r="D305" t="s">
        <v>1304</v>
      </c>
    </row>
    <row r="306" spans="1:4">
      <c r="A306">
        <v>305</v>
      </c>
      <c r="B306" t="s">
        <v>1295</v>
      </c>
      <c r="C306" t="s">
        <v>1305</v>
      </c>
      <c r="D306" t="s">
        <v>1306</v>
      </c>
    </row>
    <row r="307" spans="1:4">
      <c r="A307">
        <v>306</v>
      </c>
      <c r="B307" t="s">
        <v>1295</v>
      </c>
      <c r="C307" t="s">
        <v>1307</v>
      </c>
      <c r="D307" t="s">
        <v>1308</v>
      </c>
    </row>
    <row r="308" spans="1:4">
      <c r="A308">
        <v>307</v>
      </c>
      <c r="B308" t="s">
        <v>1295</v>
      </c>
      <c r="C308" t="s">
        <v>1309</v>
      </c>
      <c r="D308" t="s">
        <v>1310</v>
      </c>
    </row>
    <row r="309" spans="1:4">
      <c r="A309">
        <v>308</v>
      </c>
      <c r="B309" t="s">
        <v>1295</v>
      </c>
      <c r="C309" t="s">
        <v>1311</v>
      </c>
      <c r="D309" t="s">
        <v>1312</v>
      </c>
    </row>
    <row r="310" spans="1:4">
      <c r="A310">
        <v>309</v>
      </c>
      <c r="B310" t="s">
        <v>1295</v>
      </c>
      <c r="C310" t="s">
        <v>1295</v>
      </c>
      <c r="D310" t="s">
        <v>1296</v>
      </c>
    </row>
    <row r="311" spans="1:4">
      <c r="A311">
        <v>310</v>
      </c>
      <c r="B311" t="s">
        <v>1295</v>
      </c>
      <c r="C311" t="s">
        <v>1313</v>
      </c>
      <c r="D311" t="s">
        <v>1314</v>
      </c>
    </row>
    <row r="312" spans="1:4">
      <c r="A312">
        <v>311</v>
      </c>
      <c r="B312" t="s">
        <v>1315</v>
      </c>
      <c r="C312" t="s">
        <v>1317</v>
      </c>
      <c r="D312" t="s">
        <v>1318</v>
      </c>
    </row>
    <row r="313" spans="1:4">
      <c r="A313">
        <v>312</v>
      </c>
      <c r="B313" t="s">
        <v>1315</v>
      </c>
      <c r="C313" t="s">
        <v>1319</v>
      </c>
      <c r="D313" t="s">
        <v>1320</v>
      </c>
    </row>
    <row r="314" spans="1:4">
      <c r="A314">
        <v>313</v>
      </c>
      <c r="B314" t="s">
        <v>1315</v>
      </c>
      <c r="C314" t="s">
        <v>1321</v>
      </c>
      <c r="D314" t="s">
        <v>1322</v>
      </c>
    </row>
    <row r="315" spans="1:4">
      <c r="A315">
        <v>314</v>
      </c>
      <c r="B315" t="s">
        <v>1315</v>
      </c>
      <c r="C315" t="s">
        <v>1323</v>
      </c>
      <c r="D315" t="s">
        <v>1324</v>
      </c>
    </row>
    <row r="316" spans="1:4">
      <c r="A316">
        <v>315</v>
      </c>
      <c r="B316" t="s">
        <v>1315</v>
      </c>
      <c r="C316" t="s">
        <v>1325</v>
      </c>
      <c r="D316" t="s">
        <v>1326</v>
      </c>
    </row>
    <row r="317" spans="1:4">
      <c r="A317">
        <v>316</v>
      </c>
      <c r="B317" t="s">
        <v>1315</v>
      </c>
      <c r="C317" t="s">
        <v>1315</v>
      </c>
      <c r="D317" t="s">
        <v>1316</v>
      </c>
    </row>
    <row r="318" spans="1:4">
      <c r="A318">
        <v>317</v>
      </c>
      <c r="B318" t="s">
        <v>1315</v>
      </c>
      <c r="C318" t="s">
        <v>1327</v>
      </c>
      <c r="D318" t="s">
        <v>1328</v>
      </c>
    </row>
    <row r="319" spans="1:4">
      <c r="A319">
        <v>318</v>
      </c>
      <c r="B319" t="s">
        <v>1315</v>
      </c>
      <c r="C319" t="s">
        <v>1329</v>
      </c>
      <c r="D319" t="s">
        <v>1330</v>
      </c>
    </row>
    <row r="320" spans="1:4">
      <c r="A320">
        <v>319</v>
      </c>
      <c r="B320" t="s">
        <v>1331</v>
      </c>
      <c r="C320" t="s">
        <v>1333</v>
      </c>
      <c r="D320" t="s">
        <v>1334</v>
      </c>
    </row>
    <row r="321" spans="1:4">
      <c r="A321">
        <v>320</v>
      </c>
      <c r="B321" t="s">
        <v>1331</v>
      </c>
      <c r="C321" t="s">
        <v>1335</v>
      </c>
      <c r="D321" t="s">
        <v>1336</v>
      </c>
    </row>
    <row r="322" spans="1:4">
      <c r="A322">
        <v>321</v>
      </c>
      <c r="B322" t="s">
        <v>1331</v>
      </c>
      <c r="C322" t="s">
        <v>1337</v>
      </c>
      <c r="D322" t="s">
        <v>1338</v>
      </c>
    </row>
    <row r="323" spans="1:4">
      <c r="A323">
        <v>322</v>
      </c>
      <c r="B323" t="s">
        <v>1331</v>
      </c>
      <c r="C323" t="s">
        <v>1339</v>
      </c>
      <c r="D323" t="s">
        <v>1340</v>
      </c>
    </row>
    <row r="324" spans="1:4">
      <c r="A324">
        <v>323</v>
      </c>
      <c r="B324" t="s">
        <v>1331</v>
      </c>
      <c r="C324" t="s">
        <v>1341</v>
      </c>
      <c r="D324" t="s">
        <v>1342</v>
      </c>
    </row>
    <row r="325" spans="1:4">
      <c r="A325">
        <v>324</v>
      </c>
      <c r="B325" t="s">
        <v>1331</v>
      </c>
      <c r="C325" t="s">
        <v>1331</v>
      </c>
      <c r="D325" t="s">
        <v>1332</v>
      </c>
    </row>
    <row r="326" spans="1:4">
      <c r="A326">
        <v>325</v>
      </c>
      <c r="B326" t="s">
        <v>1343</v>
      </c>
      <c r="C326" t="s">
        <v>1345</v>
      </c>
      <c r="D326" t="s">
        <v>1346</v>
      </c>
    </row>
    <row r="327" spans="1:4">
      <c r="A327">
        <v>326</v>
      </c>
      <c r="B327" t="s">
        <v>1343</v>
      </c>
      <c r="C327" t="s">
        <v>1347</v>
      </c>
      <c r="D327" t="s">
        <v>1348</v>
      </c>
    </row>
    <row r="328" spans="1:4">
      <c r="A328">
        <v>327</v>
      </c>
      <c r="B328" t="s">
        <v>1343</v>
      </c>
      <c r="C328" t="s">
        <v>1349</v>
      </c>
      <c r="D328" t="s">
        <v>1350</v>
      </c>
    </row>
    <row r="329" spans="1:4">
      <c r="A329">
        <v>328</v>
      </c>
      <c r="B329" t="s">
        <v>1343</v>
      </c>
      <c r="C329" t="s">
        <v>1351</v>
      </c>
      <c r="D329" t="s">
        <v>1352</v>
      </c>
    </row>
    <row r="330" spans="1:4">
      <c r="A330">
        <v>329</v>
      </c>
      <c r="B330" t="s">
        <v>1343</v>
      </c>
      <c r="C330" t="s">
        <v>1353</v>
      </c>
      <c r="D330" t="s">
        <v>1354</v>
      </c>
    </row>
    <row r="331" spans="1:4">
      <c r="A331">
        <v>330</v>
      </c>
      <c r="B331" t="s">
        <v>1343</v>
      </c>
      <c r="C331" t="s">
        <v>1355</v>
      </c>
      <c r="D331" t="s">
        <v>1356</v>
      </c>
    </row>
    <row r="332" spans="1:4">
      <c r="A332">
        <v>331</v>
      </c>
      <c r="B332" t="s">
        <v>1343</v>
      </c>
      <c r="C332" t="s">
        <v>1357</v>
      </c>
      <c r="D332" t="s">
        <v>1358</v>
      </c>
    </row>
    <row r="333" spans="1:4">
      <c r="A333">
        <v>332</v>
      </c>
      <c r="B333" t="s">
        <v>1343</v>
      </c>
      <c r="C333" t="s">
        <v>1359</v>
      </c>
      <c r="D333" t="s">
        <v>1360</v>
      </c>
    </row>
    <row r="334" spans="1:4">
      <c r="A334">
        <v>333</v>
      </c>
      <c r="B334" t="s">
        <v>1343</v>
      </c>
      <c r="C334" t="s">
        <v>1343</v>
      </c>
      <c r="D334" t="s">
        <v>1344</v>
      </c>
    </row>
    <row r="335" spans="1:4">
      <c r="A335">
        <v>334</v>
      </c>
      <c r="B335" t="s">
        <v>1343</v>
      </c>
      <c r="C335" t="s">
        <v>1361</v>
      </c>
      <c r="D335" t="s">
        <v>1362</v>
      </c>
    </row>
    <row r="336" spans="1:4">
      <c r="A336">
        <v>335</v>
      </c>
      <c r="B336" t="s">
        <v>1363</v>
      </c>
      <c r="C336" t="s">
        <v>1365</v>
      </c>
      <c r="D336" t="s">
        <v>1366</v>
      </c>
    </row>
    <row r="337" spans="1:4">
      <c r="A337">
        <v>336</v>
      </c>
      <c r="B337" t="s">
        <v>1363</v>
      </c>
      <c r="C337" t="s">
        <v>1367</v>
      </c>
      <c r="D337" t="s">
        <v>1368</v>
      </c>
    </row>
    <row r="338" spans="1:4">
      <c r="A338">
        <v>337</v>
      </c>
      <c r="B338" t="s">
        <v>1363</v>
      </c>
      <c r="C338" t="s">
        <v>1369</v>
      </c>
      <c r="D338" t="s">
        <v>1370</v>
      </c>
    </row>
    <row r="339" spans="1:4">
      <c r="A339">
        <v>338</v>
      </c>
      <c r="B339" t="s">
        <v>1363</v>
      </c>
      <c r="C339" t="s">
        <v>1337</v>
      </c>
      <c r="D339" t="s">
        <v>1371</v>
      </c>
    </row>
    <row r="340" spans="1:4">
      <c r="A340">
        <v>339</v>
      </c>
      <c r="B340" t="s">
        <v>1363</v>
      </c>
      <c r="C340" t="s">
        <v>1070</v>
      </c>
      <c r="D340" t="s">
        <v>1372</v>
      </c>
    </row>
    <row r="341" spans="1:4">
      <c r="A341">
        <v>340</v>
      </c>
      <c r="B341" t="s">
        <v>1363</v>
      </c>
      <c r="C341" t="s">
        <v>1373</v>
      </c>
      <c r="D341" t="s">
        <v>1374</v>
      </c>
    </row>
    <row r="342" spans="1:4">
      <c r="A342">
        <v>341</v>
      </c>
      <c r="B342" t="s">
        <v>1363</v>
      </c>
      <c r="C342" t="s">
        <v>1375</v>
      </c>
      <c r="D342" t="s">
        <v>1376</v>
      </c>
    </row>
    <row r="343" spans="1:4">
      <c r="A343">
        <v>342</v>
      </c>
      <c r="B343" t="s">
        <v>1363</v>
      </c>
      <c r="C343" t="s">
        <v>1377</v>
      </c>
      <c r="D343" t="s">
        <v>1378</v>
      </c>
    </row>
    <row r="344" spans="1:4">
      <c r="A344">
        <v>343</v>
      </c>
      <c r="B344" t="s">
        <v>1363</v>
      </c>
      <c r="C344" t="s">
        <v>934</v>
      </c>
      <c r="D344" t="s">
        <v>1379</v>
      </c>
    </row>
    <row r="345" spans="1:4">
      <c r="A345">
        <v>344</v>
      </c>
      <c r="B345" t="s">
        <v>1363</v>
      </c>
      <c r="C345" t="s">
        <v>1380</v>
      </c>
      <c r="D345" t="s">
        <v>1381</v>
      </c>
    </row>
    <row r="346" spans="1:4">
      <c r="A346">
        <v>345</v>
      </c>
      <c r="B346" t="s">
        <v>1363</v>
      </c>
      <c r="C346" t="s">
        <v>1382</v>
      </c>
      <c r="D346" t="s">
        <v>1383</v>
      </c>
    </row>
    <row r="347" spans="1:4">
      <c r="A347">
        <v>346</v>
      </c>
      <c r="B347" t="s">
        <v>1363</v>
      </c>
      <c r="C347" t="s">
        <v>1384</v>
      </c>
      <c r="D347" t="s">
        <v>1385</v>
      </c>
    </row>
    <row r="348" spans="1:4">
      <c r="A348">
        <v>347</v>
      </c>
      <c r="B348" t="s">
        <v>1363</v>
      </c>
      <c r="C348" t="s">
        <v>1112</v>
      </c>
      <c r="D348" t="s">
        <v>1386</v>
      </c>
    </row>
    <row r="349" spans="1:4">
      <c r="A349">
        <v>348</v>
      </c>
      <c r="B349" t="s">
        <v>1363</v>
      </c>
      <c r="C349" t="s">
        <v>1387</v>
      </c>
      <c r="D349" t="s">
        <v>1388</v>
      </c>
    </row>
    <row r="350" spans="1:4">
      <c r="A350">
        <v>349</v>
      </c>
      <c r="B350" t="s">
        <v>1363</v>
      </c>
      <c r="C350" t="s">
        <v>1363</v>
      </c>
      <c r="D350" t="s">
        <v>1364</v>
      </c>
    </row>
    <row r="351" spans="1:4">
      <c r="A351">
        <v>350</v>
      </c>
      <c r="B351" t="s">
        <v>1363</v>
      </c>
      <c r="C351" t="s">
        <v>1389</v>
      </c>
      <c r="D351" t="s">
        <v>1390</v>
      </c>
    </row>
    <row r="352" spans="1:4">
      <c r="A352">
        <v>351</v>
      </c>
      <c r="B352" t="s">
        <v>1391</v>
      </c>
      <c r="C352" t="s">
        <v>1393</v>
      </c>
      <c r="D352" t="s">
        <v>1394</v>
      </c>
    </row>
    <row r="353" spans="1:4">
      <c r="A353">
        <v>352</v>
      </c>
      <c r="B353" t="s">
        <v>1391</v>
      </c>
      <c r="C353" t="s">
        <v>1395</v>
      </c>
      <c r="D353" t="s">
        <v>1396</v>
      </c>
    </row>
    <row r="354" spans="1:4">
      <c r="A354">
        <v>353</v>
      </c>
      <c r="B354" t="s">
        <v>1391</v>
      </c>
      <c r="C354" t="s">
        <v>1397</v>
      </c>
      <c r="D354" t="s">
        <v>1398</v>
      </c>
    </row>
    <row r="355" spans="1:4">
      <c r="A355">
        <v>354</v>
      </c>
      <c r="B355" t="s">
        <v>1391</v>
      </c>
      <c r="C355" t="s">
        <v>1399</v>
      </c>
      <c r="D355" t="s">
        <v>1400</v>
      </c>
    </row>
    <row r="356" spans="1:4">
      <c r="A356">
        <v>355</v>
      </c>
      <c r="B356" t="s">
        <v>1391</v>
      </c>
      <c r="C356" t="s">
        <v>1401</v>
      </c>
      <c r="D356" t="s">
        <v>1402</v>
      </c>
    </row>
    <row r="357" spans="1:4">
      <c r="A357">
        <v>356</v>
      </c>
      <c r="B357" t="s">
        <v>1391</v>
      </c>
      <c r="C357" t="s">
        <v>1403</v>
      </c>
      <c r="D357" t="s">
        <v>1404</v>
      </c>
    </row>
    <row r="358" spans="1:4">
      <c r="A358">
        <v>357</v>
      </c>
      <c r="B358" t="s">
        <v>1391</v>
      </c>
      <c r="C358" t="s">
        <v>1405</v>
      </c>
      <c r="D358" t="s">
        <v>1406</v>
      </c>
    </row>
    <row r="359" spans="1:4">
      <c r="A359">
        <v>358</v>
      </c>
      <c r="B359" t="s">
        <v>1391</v>
      </c>
      <c r="C359" t="s">
        <v>1391</v>
      </c>
      <c r="D359" t="s">
        <v>1392</v>
      </c>
    </row>
    <row r="360" spans="1:4">
      <c r="A360">
        <v>359</v>
      </c>
      <c r="B360" t="s">
        <v>1391</v>
      </c>
      <c r="C360" t="s">
        <v>1407</v>
      </c>
      <c r="D360" t="s">
        <v>1408</v>
      </c>
    </row>
    <row r="361" spans="1:4">
      <c r="A361">
        <v>360</v>
      </c>
      <c r="B361" t="s">
        <v>1409</v>
      </c>
      <c r="C361" t="s">
        <v>1411</v>
      </c>
      <c r="D361" t="s">
        <v>1412</v>
      </c>
    </row>
    <row r="362" spans="1:4">
      <c r="A362">
        <v>361</v>
      </c>
      <c r="B362" t="s">
        <v>1409</v>
      </c>
      <c r="C362" t="s">
        <v>1413</v>
      </c>
      <c r="D362" t="s">
        <v>1414</v>
      </c>
    </row>
    <row r="363" spans="1:4">
      <c r="A363">
        <v>362</v>
      </c>
      <c r="B363" t="s">
        <v>1409</v>
      </c>
      <c r="C363" t="s">
        <v>1415</v>
      </c>
      <c r="D363" t="s">
        <v>1416</v>
      </c>
    </row>
    <row r="364" spans="1:4">
      <c r="A364">
        <v>363</v>
      </c>
      <c r="B364" t="s">
        <v>1409</v>
      </c>
      <c r="C364" t="s">
        <v>1417</v>
      </c>
      <c r="D364" t="s">
        <v>1418</v>
      </c>
    </row>
    <row r="365" spans="1:4">
      <c r="A365">
        <v>364</v>
      </c>
      <c r="B365" t="s">
        <v>1409</v>
      </c>
      <c r="C365" t="s">
        <v>1419</v>
      </c>
      <c r="D365" t="s">
        <v>1420</v>
      </c>
    </row>
    <row r="366" spans="1:4">
      <c r="A366">
        <v>365</v>
      </c>
      <c r="B366" t="s">
        <v>1409</v>
      </c>
      <c r="C366" t="s">
        <v>1421</v>
      </c>
      <c r="D366" t="s">
        <v>1422</v>
      </c>
    </row>
    <row r="367" spans="1:4">
      <c r="A367">
        <v>366</v>
      </c>
      <c r="B367" t="s">
        <v>1409</v>
      </c>
      <c r="C367" t="s">
        <v>1423</v>
      </c>
      <c r="D367" t="s">
        <v>1424</v>
      </c>
    </row>
    <row r="368" spans="1:4">
      <c r="A368">
        <v>367</v>
      </c>
      <c r="B368" t="s">
        <v>1409</v>
      </c>
      <c r="C368" t="s">
        <v>1425</v>
      </c>
      <c r="D368" t="s">
        <v>1426</v>
      </c>
    </row>
    <row r="369" spans="1:4">
      <c r="A369">
        <v>368</v>
      </c>
      <c r="B369" t="s">
        <v>1409</v>
      </c>
      <c r="C369" t="s">
        <v>1427</v>
      </c>
      <c r="D369" t="s">
        <v>1428</v>
      </c>
    </row>
    <row r="370" spans="1:4">
      <c r="A370">
        <v>369</v>
      </c>
      <c r="B370" t="s">
        <v>1409</v>
      </c>
      <c r="C370" t="s">
        <v>1429</v>
      </c>
      <c r="D370" t="s">
        <v>1430</v>
      </c>
    </row>
    <row r="371" spans="1:4">
      <c r="A371">
        <v>370</v>
      </c>
      <c r="B371" t="s">
        <v>1409</v>
      </c>
      <c r="C371" t="s">
        <v>1431</v>
      </c>
      <c r="D371" t="s">
        <v>1432</v>
      </c>
    </row>
    <row r="372" spans="1:4">
      <c r="A372">
        <v>371</v>
      </c>
      <c r="B372" t="s">
        <v>1409</v>
      </c>
      <c r="C372" t="s">
        <v>1409</v>
      </c>
      <c r="D372" t="s">
        <v>1410</v>
      </c>
    </row>
    <row r="373" spans="1:4">
      <c r="A373">
        <v>372</v>
      </c>
      <c r="B373" t="s">
        <v>1433</v>
      </c>
      <c r="C373" t="s">
        <v>1433</v>
      </c>
      <c r="D373" t="s">
        <v>1434</v>
      </c>
    </row>
    <row r="374" spans="1:4">
      <c r="A374">
        <v>373</v>
      </c>
      <c r="B374" t="s">
        <v>1435</v>
      </c>
      <c r="C374" t="s">
        <v>1435</v>
      </c>
      <c r="D374" t="s">
        <v>1436</v>
      </c>
    </row>
    <row r="375" spans="1:4">
      <c r="A375">
        <v>374</v>
      </c>
      <c r="B375" t="s">
        <v>1437</v>
      </c>
      <c r="C375" t="s">
        <v>1437</v>
      </c>
      <c r="D375" t="s">
        <v>1438</v>
      </c>
    </row>
    <row r="376" spans="1:4">
      <c r="A376">
        <v>375</v>
      </c>
      <c r="B376" t="s">
        <v>1439</v>
      </c>
      <c r="C376" t="s">
        <v>1439</v>
      </c>
      <c r="D376" t="s">
        <v>1440</v>
      </c>
    </row>
    <row r="377" spans="1:4">
      <c r="A377">
        <v>376</v>
      </c>
      <c r="B377" t="s">
        <v>1441</v>
      </c>
      <c r="C377" t="s">
        <v>1441</v>
      </c>
      <c r="D377" t="s">
        <v>1442</v>
      </c>
    </row>
    <row r="378" spans="1:4">
      <c r="A378">
        <v>377</v>
      </c>
      <c r="B378" t="s">
        <v>1443</v>
      </c>
      <c r="C378" t="s">
        <v>1443</v>
      </c>
      <c r="D378" t="s">
        <v>1444</v>
      </c>
    </row>
    <row r="379" spans="1:4">
      <c r="A379">
        <v>378</v>
      </c>
      <c r="B379" t="s">
        <v>1445</v>
      </c>
      <c r="C379" t="s">
        <v>1445</v>
      </c>
      <c r="D379" t="s">
        <v>1446</v>
      </c>
    </row>
    <row r="380" spans="1:4">
      <c r="A380">
        <v>379</v>
      </c>
      <c r="B380" t="s">
        <v>1447</v>
      </c>
      <c r="C380" t="s">
        <v>1447</v>
      </c>
      <c r="D380" t="s">
        <v>1448</v>
      </c>
    </row>
    <row r="381" spans="1:4">
      <c r="A381">
        <v>380</v>
      </c>
      <c r="B381" t="s">
        <v>1449</v>
      </c>
      <c r="C381" t="s">
        <v>1449</v>
      </c>
      <c r="D381" t="s">
        <v>1450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 codeName="TEHSHEET">
    <tabColor indexed="47"/>
  </sheetPr>
  <dimension ref="A1:BA87"/>
  <sheetViews>
    <sheetView showGridLines="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50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8" t="s">
        <v>385</v>
      </c>
      <c r="AU1" s="193" t="s">
        <v>403</v>
      </c>
      <c r="AW1" s="551" t="s">
        <v>585</v>
      </c>
      <c r="AX1" s="551" t="s">
        <v>586</v>
      </c>
      <c r="AZ1" s="874" t="s">
        <v>619</v>
      </c>
      <c r="BA1" s="874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641</v>
      </c>
      <c r="Y2" s="43" t="s">
        <v>643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74" t="s">
        <v>639</v>
      </c>
      <c r="AQ2" s="189" t="s">
        <v>639</v>
      </c>
      <c r="AS2" s="43" t="s">
        <v>383</v>
      </c>
      <c r="AU2" s="44" t="s">
        <v>396</v>
      </c>
      <c r="AW2" s="552" t="s">
        <v>587</v>
      </c>
      <c r="AX2" s="553" t="s">
        <v>587</v>
      </c>
      <c r="AZ2" s="611" t="s">
        <v>620</v>
      </c>
      <c r="BA2" s="612" t="s">
        <v>621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640</v>
      </c>
      <c r="Y3" s="43" t="s">
        <v>644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74" t="s">
        <v>646</v>
      </c>
      <c r="AQ3" s="189" t="s">
        <v>646</v>
      </c>
      <c r="AS3" s="43" t="s">
        <v>384</v>
      </c>
      <c r="AU3" s="44" t="s">
        <v>397</v>
      </c>
      <c r="AW3" s="552" t="s">
        <v>588</v>
      </c>
      <c r="AX3" s="553" t="s">
        <v>588</v>
      </c>
      <c r="AZ3" s="151" t="s">
        <v>648</v>
      </c>
      <c r="BA3" s="236" t="s">
        <v>649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503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4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74" t="s">
        <v>640</v>
      </c>
      <c r="AQ4" s="189" t="s">
        <v>640</v>
      </c>
      <c r="AS4" s="43" t="s">
        <v>350</v>
      </c>
      <c r="AU4" s="44" t="s">
        <v>398</v>
      </c>
      <c r="AW4" s="552" t="s">
        <v>589</v>
      </c>
      <c r="AX4" s="553" t="s">
        <v>589</v>
      </c>
      <c r="AZ4" s="151" t="s">
        <v>650</v>
      </c>
      <c r="BA4" s="236" t="s">
        <v>651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4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74" t="s">
        <v>641</v>
      </c>
      <c r="AQ5" s="189"/>
      <c r="AU5" s="44" t="s">
        <v>399</v>
      </c>
      <c r="AW5" s="552" t="s">
        <v>590</v>
      </c>
      <c r="AX5" s="553" t="s">
        <v>590</v>
      </c>
      <c r="AZ5" s="151" t="s">
        <v>652</v>
      </c>
      <c r="BA5" s="236" t="s">
        <v>622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4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49"/>
      <c r="AQ6" s="43"/>
      <c r="AU6" s="329" t="s">
        <v>400</v>
      </c>
      <c r="AW6" s="552" t="s">
        <v>591</v>
      </c>
      <c r="AX6" s="553" t="s">
        <v>591</v>
      </c>
      <c r="AZ6" s="151" t="s">
        <v>653</v>
      </c>
      <c r="BA6" s="236" t="s">
        <v>654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49"/>
      <c r="AQ7" s="43"/>
      <c r="AU7" s="329" t="s">
        <v>401</v>
      </c>
      <c r="AW7" s="552" t="s">
        <v>592</v>
      </c>
      <c r="AX7" s="553" t="s">
        <v>592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2" t="s">
        <v>593</v>
      </c>
      <c r="AX8" s="553" t="s">
        <v>593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2" t="s">
        <v>594</v>
      </c>
      <c r="AX9" s="553" t="s">
        <v>594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639</v>
      </c>
      <c r="Y10" s="43" t="s">
        <v>645</v>
      </c>
      <c r="Z10" s="311"/>
      <c r="AP10" s="247"/>
      <c r="AW10" s="552" t="s">
        <v>595</v>
      </c>
      <c r="AX10" s="553" t="s">
        <v>595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646</v>
      </c>
      <c r="Y11" s="43" t="s">
        <v>647</v>
      </c>
      <c r="Z11" s="311"/>
      <c r="AP11" s="247"/>
      <c r="AW11" s="552" t="s">
        <v>596</v>
      </c>
      <c r="AX11" s="553" t="s">
        <v>596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2" t="s">
        <v>212</v>
      </c>
      <c r="AX12" s="553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2" t="s">
        <v>213</v>
      </c>
      <c r="AX13" s="553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2" t="s">
        <v>214</v>
      </c>
      <c r="AX14" s="553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2" t="s">
        <v>215</v>
      </c>
      <c r="AX15" s="553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2" t="s">
        <v>216</v>
      </c>
      <c r="AX16" s="553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2" t="s">
        <v>217</v>
      </c>
      <c r="AX17" s="553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2" t="s">
        <v>218</v>
      </c>
      <c r="AX18" s="553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2" t="s">
        <v>219</v>
      </c>
      <c r="AX19" s="553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2" t="s">
        <v>220</v>
      </c>
      <c r="AX20" s="553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2" t="s">
        <v>221</v>
      </c>
      <c r="AX21" s="553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2" t="s">
        <v>222</v>
      </c>
      <c r="AX22" s="553" t="s">
        <v>222</v>
      </c>
    </row>
    <row r="23" spans="1:50" ht="21" customHeight="1">
      <c r="A23" s="5" t="s">
        <v>122</v>
      </c>
      <c r="B23" s="43">
        <v>2021</v>
      </c>
      <c r="AW23" s="552" t="s">
        <v>597</v>
      </c>
      <c r="AX23" s="553" t="s">
        <v>597</v>
      </c>
    </row>
    <row r="24" spans="1:50" ht="21" customHeight="1">
      <c r="A24" s="5" t="s">
        <v>123</v>
      </c>
      <c r="B24" s="43">
        <v>2022</v>
      </c>
      <c r="AW24" s="552" t="s">
        <v>598</v>
      </c>
      <c r="AX24" s="553" t="s">
        <v>598</v>
      </c>
    </row>
    <row r="25" spans="1:50">
      <c r="A25" s="5" t="s">
        <v>124</v>
      </c>
      <c r="B25" s="43">
        <v>2023</v>
      </c>
      <c r="AW25" s="552" t="s">
        <v>599</v>
      </c>
      <c r="AX25" s="553" t="s">
        <v>599</v>
      </c>
    </row>
    <row r="26" spans="1:50">
      <c r="A26" s="5" t="s">
        <v>125</v>
      </c>
      <c r="B26" s="43">
        <v>2024</v>
      </c>
      <c r="AX26" s="553" t="s">
        <v>600</v>
      </c>
    </row>
    <row r="27" spans="1:50">
      <c r="A27" s="5" t="s">
        <v>126</v>
      </c>
      <c r="B27" s="43">
        <v>2025</v>
      </c>
      <c r="AX27" s="553" t="s">
        <v>601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3" t="s">
        <v>602</v>
      </c>
    </row>
    <row r="29" spans="1:50">
      <c r="A29" s="5" t="s">
        <v>128</v>
      </c>
      <c r="D29" s="398" t="s">
        <v>434</v>
      </c>
      <c r="E29" s="399" t="str">
        <f>IF(periodStart = "","", periodStart)</f>
        <v>01.01.2019</v>
      </c>
      <c r="F29" s="399" t="str">
        <f>IF(periodEnd = "","", periodEnd)</f>
        <v>31.12.2023</v>
      </c>
      <c r="H29" s="400" t="s">
        <v>2423</v>
      </c>
      <c r="AX29" s="553" t="s">
        <v>603</v>
      </c>
    </row>
    <row r="30" spans="1:50">
      <c r="A30" s="5" t="s">
        <v>129</v>
      </c>
      <c r="D30" s="401"/>
      <c r="E30" s="402"/>
      <c r="F30" s="402"/>
      <c r="AX30" s="553" t="s">
        <v>604</v>
      </c>
    </row>
    <row r="31" spans="1:50" ht="12.75">
      <c r="A31" s="5" t="s">
        <v>130</v>
      </c>
      <c r="D31" s="395"/>
      <c r="E31" s="396"/>
      <c r="F31" s="396"/>
      <c r="H31" s="403"/>
      <c r="AX31" s="553" t="s">
        <v>605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3" t="s">
        <v>606</v>
      </c>
    </row>
    <row r="33" spans="1:50">
      <c r="A33" s="5" t="s">
        <v>132</v>
      </c>
      <c r="AX33" s="553" t="s">
        <v>607</v>
      </c>
    </row>
    <row r="34" spans="1:50">
      <c r="A34" s="5" t="s">
        <v>133</v>
      </c>
      <c r="AX34" s="553" t="s">
        <v>608</v>
      </c>
    </row>
    <row r="35" spans="1:50">
      <c r="A35" s="5" t="s">
        <v>134</v>
      </c>
      <c r="AX35" s="553" t="s">
        <v>609</v>
      </c>
    </row>
    <row r="36" spans="1:50">
      <c r="A36" s="5" t="s">
        <v>98</v>
      </c>
      <c r="AX36" s="553" t="s">
        <v>610</v>
      </c>
    </row>
    <row r="37" spans="1:50">
      <c r="A37" s="5" t="s">
        <v>99</v>
      </c>
      <c r="AX37" s="553" t="s">
        <v>611</v>
      </c>
    </row>
    <row r="38" spans="1:50">
      <c r="A38" s="5" t="s">
        <v>100</v>
      </c>
      <c r="AX38" s="553" t="s">
        <v>612</v>
      </c>
    </row>
    <row r="39" spans="1:50">
      <c r="A39" s="5" t="s">
        <v>101</v>
      </c>
      <c r="AX39" s="553" t="s">
        <v>560</v>
      </c>
    </row>
    <row r="40" spans="1:50">
      <c r="A40" s="5" t="s">
        <v>102</v>
      </c>
      <c r="AX40" s="553" t="s">
        <v>561</v>
      </c>
    </row>
    <row r="41" spans="1:50">
      <c r="A41" s="5" t="s">
        <v>103</v>
      </c>
      <c r="AX41" s="553" t="s">
        <v>562</v>
      </c>
    </row>
    <row r="42" spans="1:50">
      <c r="A42" s="5" t="s">
        <v>135</v>
      </c>
      <c r="AX42" s="553" t="s">
        <v>563</v>
      </c>
    </row>
    <row r="43" spans="1:50">
      <c r="A43" s="5" t="s">
        <v>136</v>
      </c>
      <c r="AX43" s="553" t="s">
        <v>564</v>
      </c>
    </row>
    <row r="44" spans="1:50">
      <c r="A44" s="5" t="s">
        <v>137</v>
      </c>
      <c r="AX44" s="553" t="s">
        <v>565</v>
      </c>
    </row>
    <row r="45" spans="1:50">
      <c r="A45" s="5" t="s">
        <v>138</v>
      </c>
      <c r="AX45" s="553" t="s">
        <v>566</v>
      </c>
    </row>
    <row r="46" spans="1:50">
      <c r="A46" s="5" t="s">
        <v>139</v>
      </c>
      <c r="AX46" s="553" t="s">
        <v>567</v>
      </c>
    </row>
    <row r="47" spans="1:50">
      <c r="A47" s="5" t="s">
        <v>160</v>
      </c>
      <c r="AX47" s="553" t="s">
        <v>568</v>
      </c>
    </row>
    <row r="48" spans="1:50">
      <c r="A48" s="5" t="s">
        <v>161</v>
      </c>
      <c r="AX48" s="553" t="s">
        <v>569</v>
      </c>
    </row>
    <row r="49" spans="1:50">
      <c r="A49" s="5" t="s">
        <v>162</v>
      </c>
      <c r="AX49" s="553" t="s">
        <v>570</v>
      </c>
    </row>
    <row r="50" spans="1:50">
      <c r="A50" s="5" t="s">
        <v>140</v>
      </c>
      <c r="AX50" s="553" t="s">
        <v>571</v>
      </c>
    </row>
    <row r="51" spans="1:50">
      <c r="A51" s="5" t="s">
        <v>141</v>
      </c>
      <c r="AX51" s="553" t="s">
        <v>572</v>
      </c>
    </row>
    <row r="52" spans="1:50">
      <c r="A52" s="5" t="s">
        <v>142</v>
      </c>
      <c r="AX52" s="553" t="s">
        <v>573</v>
      </c>
    </row>
    <row r="53" spans="1:50">
      <c r="A53" s="5" t="s">
        <v>143</v>
      </c>
      <c r="AX53" s="553" t="s">
        <v>574</v>
      </c>
    </row>
    <row r="54" spans="1:50">
      <c r="A54" s="5" t="s">
        <v>144</v>
      </c>
      <c r="AX54" s="553" t="s">
        <v>575</v>
      </c>
    </row>
    <row r="55" spans="1:50">
      <c r="A55" s="5" t="s">
        <v>145</v>
      </c>
      <c r="AX55" s="553" t="s">
        <v>576</v>
      </c>
    </row>
    <row r="56" spans="1:50">
      <c r="A56" s="5" t="s">
        <v>146</v>
      </c>
      <c r="AX56" s="553" t="s">
        <v>577</v>
      </c>
    </row>
    <row r="57" spans="1:50">
      <c r="A57" s="5" t="s">
        <v>407</v>
      </c>
      <c r="AX57" s="553" t="s">
        <v>578</v>
      </c>
    </row>
    <row r="58" spans="1:50">
      <c r="A58" s="5" t="s">
        <v>147</v>
      </c>
      <c r="AX58" s="553" t="s">
        <v>579</v>
      </c>
    </row>
    <row r="59" spans="1:50">
      <c r="A59" s="5" t="s">
        <v>148</v>
      </c>
      <c r="AX59" s="553" t="s">
        <v>580</v>
      </c>
    </row>
    <row r="60" spans="1:50">
      <c r="A60" s="5" t="s">
        <v>149</v>
      </c>
      <c r="AX60" s="553" t="s">
        <v>581</v>
      </c>
    </row>
    <row r="61" spans="1:50">
      <c r="A61" s="5" t="s">
        <v>150</v>
      </c>
      <c r="AX61" s="553" t="s">
        <v>582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A1:D36"/>
  <sheetViews>
    <sheetView showGridLines="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539</v>
      </c>
    </row>
    <row r="3" spans="2:4" ht="67.5">
      <c r="B3" s="52" t="s">
        <v>414</v>
      </c>
    </row>
    <row r="4" spans="2:4" ht="33.75">
      <c r="B4" s="52" t="s">
        <v>690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540</v>
      </c>
    </row>
    <row r="10" spans="2:4" ht="56.25">
      <c r="B10" s="52" t="s">
        <v>691</v>
      </c>
    </row>
    <row r="11" spans="2:4" ht="12.75">
      <c r="B11" s="334" t="s">
        <v>412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508</v>
      </c>
    </row>
    <row r="28" spans="1:2">
      <c r="B28" s="335" t="s">
        <v>507</v>
      </c>
    </row>
    <row r="29" spans="1:2">
      <c r="B29" s="442" t="s">
        <v>413</v>
      </c>
    </row>
    <row r="30" spans="1:2" ht="22.5">
      <c r="B30" s="335" t="s">
        <v>685</v>
      </c>
    </row>
    <row r="32" spans="1:2">
      <c r="A32" s="406"/>
      <c r="B32" s="407" t="s">
        <v>460</v>
      </c>
    </row>
    <row r="33" spans="1:2" ht="14.25">
      <c r="A33" s="408">
        <v>1</v>
      </c>
      <c r="B33" s="409" t="s">
        <v>461</v>
      </c>
    </row>
    <row r="34" spans="1:2" ht="14.25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 codeName="modList05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modList06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sheetPr codeName="modList07">
    <tabColor indexed="47"/>
  </sheetPr>
  <dimension ref="A1"/>
  <sheetViews>
    <sheetView showGridLines="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modList11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2">
    <tabColor rgb="FFCCCCFF"/>
  </sheetPr>
  <dimension ref="A1:T30"/>
  <sheetViews>
    <sheetView showGridLines="0" topLeftCell="K4" workbookViewId="0">
      <selection activeCell="R21" sqref="R21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04" t="s">
        <v>683</v>
      </c>
      <c r="E5" s="705"/>
      <c r="F5" s="705"/>
      <c r="G5" s="705"/>
      <c r="H5" s="705"/>
      <c r="I5" s="705"/>
      <c r="J5" s="706"/>
      <c r="K5" s="599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7"/>
      <c r="B6" s="447"/>
      <c r="D6" s="724"/>
      <c r="E6" s="725"/>
      <c r="F6" s="725"/>
      <c r="G6" s="725"/>
      <c r="H6" s="725"/>
      <c r="I6" s="725"/>
      <c r="J6" s="726"/>
    </row>
    <row r="7" spans="1:20" s="184" customFormat="1" hidden="1">
      <c r="A7" s="447"/>
      <c r="B7" s="447"/>
      <c r="E7" s="722"/>
      <c r="F7" s="722"/>
      <c r="G7" s="721"/>
      <c r="H7" s="721"/>
      <c r="I7" s="721"/>
      <c r="J7" s="721"/>
    </row>
    <row r="8" spans="1:20" s="184" customFormat="1" hidden="1">
      <c r="A8" s="447"/>
      <c r="B8" s="447"/>
      <c r="E8" s="722"/>
      <c r="F8" s="722"/>
      <c r="G8" s="721"/>
      <c r="H8" s="721"/>
      <c r="I8" s="721"/>
      <c r="J8" s="721"/>
    </row>
    <row r="9" spans="1:20" s="184" customFormat="1" hidden="1">
      <c r="A9" s="447"/>
      <c r="B9" s="447"/>
      <c r="E9" s="722"/>
      <c r="F9" s="722"/>
      <c r="G9" s="721"/>
      <c r="H9" s="721"/>
      <c r="I9" s="721"/>
      <c r="J9" s="721"/>
    </row>
    <row r="10" spans="1:20" s="184" customFormat="1" hidden="1">
      <c r="A10" s="447"/>
      <c r="B10" s="447"/>
      <c r="E10" s="722"/>
      <c r="F10" s="722"/>
      <c r="G10" s="721"/>
      <c r="H10" s="721"/>
      <c r="I10" s="721"/>
      <c r="J10" s="721"/>
    </row>
    <row r="11" spans="1:20" s="184" customFormat="1" hidden="1">
      <c r="A11" s="447"/>
      <c r="B11" s="447"/>
      <c r="D11" s="166"/>
      <c r="E11" s="722"/>
      <c r="F11" s="722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7"/>
      <c r="B12" s="447"/>
      <c r="E12" s="722"/>
      <c r="F12" s="722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7"/>
      <c r="B13" s="447"/>
      <c r="E13" s="723"/>
      <c r="F13" s="723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7"/>
      <c r="B14" s="447"/>
    </row>
    <row r="15" spans="1:20" hidden="1"/>
    <row r="16" spans="1:20" s="124" customFormat="1" ht="3" customHeight="1">
      <c r="A16" s="314"/>
      <c r="B16" s="314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168"/>
    </row>
    <row r="17" spans="1:20" ht="27" customHeight="1">
      <c r="D17" s="719" t="s">
        <v>95</v>
      </c>
      <c r="E17" s="719" t="s">
        <v>300</v>
      </c>
      <c r="F17" s="719" t="s">
        <v>83</v>
      </c>
      <c r="G17" s="719" t="s">
        <v>465</v>
      </c>
      <c r="H17" s="719" t="s">
        <v>95</v>
      </c>
      <c r="I17" s="719"/>
      <c r="J17" s="719" t="s">
        <v>23</v>
      </c>
      <c r="K17" s="720" t="s">
        <v>514</v>
      </c>
      <c r="L17" s="720"/>
      <c r="M17" s="720"/>
      <c r="N17" s="720"/>
      <c r="O17" s="720" t="s">
        <v>684</v>
      </c>
      <c r="P17" s="720"/>
      <c r="Q17" s="720"/>
      <c r="R17" s="720"/>
      <c r="S17" s="719" t="s">
        <v>247</v>
      </c>
    </row>
    <row r="18" spans="1:20" ht="30.75" customHeight="1">
      <c r="D18" s="719"/>
      <c r="E18" s="719"/>
      <c r="F18" s="719"/>
      <c r="G18" s="719"/>
      <c r="H18" s="719"/>
      <c r="I18" s="719"/>
      <c r="J18" s="719"/>
      <c r="K18" s="118" t="s">
        <v>303</v>
      </c>
      <c r="L18" s="719" t="s">
        <v>95</v>
      </c>
      <c r="M18" s="719"/>
      <c r="N18" s="118" t="s">
        <v>233</v>
      </c>
      <c r="O18" s="118" t="s">
        <v>303</v>
      </c>
      <c r="P18" s="719" t="s">
        <v>95</v>
      </c>
      <c r="Q18" s="719"/>
      <c r="R18" s="118" t="s">
        <v>233</v>
      </c>
      <c r="S18" s="719"/>
    </row>
    <row r="19" spans="1:20" s="547" customFormat="1" ht="12" customHeight="1">
      <c r="A19" s="546"/>
      <c r="B19" s="546"/>
      <c r="D19" s="41" t="s">
        <v>96</v>
      </c>
      <c r="E19" s="41" t="s">
        <v>52</v>
      </c>
      <c r="F19" s="41" t="s">
        <v>53</v>
      </c>
      <c r="G19" s="41" t="s">
        <v>54</v>
      </c>
      <c r="H19" s="718" t="s">
        <v>71</v>
      </c>
      <c r="I19" s="718"/>
      <c r="J19" s="41" t="s">
        <v>72</v>
      </c>
      <c r="K19" s="41" t="s">
        <v>186</v>
      </c>
      <c r="L19" s="718" t="s">
        <v>187</v>
      </c>
      <c r="M19" s="718"/>
      <c r="N19" s="41" t="s">
        <v>211</v>
      </c>
      <c r="O19" s="41" t="s">
        <v>212</v>
      </c>
      <c r="P19" s="718" t="s">
        <v>213</v>
      </c>
      <c r="Q19" s="718"/>
      <c r="R19" s="41" t="s">
        <v>214</v>
      </c>
      <c r="S19" s="41" t="s">
        <v>215</v>
      </c>
    </row>
    <row r="20" spans="1:20" ht="14.25" hidden="1">
      <c r="C20" s="441"/>
      <c r="D20" s="489">
        <v>0</v>
      </c>
      <c r="E20" s="542"/>
      <c r="F20" s="542"/>
      <c r="G20" s="126"/>
      <c r="H20" s="543"/>
      <c r="I20" s="543"/>
      <c r="J20" s="331"/>
      <c r="K20" s="126"/>
      <c r="L20" s="331"/>
      <c r="M20" s="331"/>
      <c r="N20" s="544"/>
      <c r="O20" s="126"/>
      <c r="P20" s="331"/>
      <c r="Q20" s="331"/>
      <c r="R20" s="545"/>
      <c r="S20" s="126"/>
      <c r="T20" s="231"/>
    </row>
    <row r="21" spans="1:20" s="642" customFormat="1" ht="44.25" customHeight="1">
      <c r="A21" s="308">
        <v>1</v>
      </c>
      <c r="C21" s="441"/>
      <c r="D21" s="727">
        <v>1</v>
      </c>
      <c r="E21" s="729" t="s">
        <v>641</v>
      </c>
      <c r="F21" s="732" t="s">
        <v>1453</v>
      </c>
      <c r="G21" s="735" t="s">
        <v>88</v>
      </c>
      <c r="H21" s="727"/>
      <c r="I21" s="727">
        <v>1</v>
      </c>
      <c r="J21" s="740" t="s">
        <v>2379</v>
      </c>
      <c r="K21" s="739" t="s">
        <v>88</v>
      </c>
      <c r="L21" s="743"/>
      <c r="M21" s="743" t="s">
        <v>96</v>
      </c>
      <c r="N21" s="737"/>
      <c r="O21" s="739" t="s">
        <v>87</v>
      </c>
      <c r="P21" s="645"/>
      <c r="Q21" s="645" t="s">
        <v>96</v>
      </c>
      <c r="R21" s="670" t="s">
        <v>2380</v>
      </c>
      <c r="S21" s="644"/>
    </row>
    <row r="22" spans="1:20" s="642" customFormat="1" ht="17.100000000000001" customHeight="1">
      <c r="A22" s="308"/>
      <c r="C22" s="184"/>
      <c r="D22" s="728"/>
      <c r="E22" s="730"/>
      <c r="F22" s="733"/>
      <c r="G22" s="736"/>
      <c r="H22" s="728"/>
      <c r="I22" s="728"/>
      <c r="J22" s="741"/>
      <c r="K22" s="736"/>
      <c r="L22" s="728"/>
      <c r="M22" s="728"/>
      <c r="N22" s="738"/>
      <c r="O22" s="736"/>
      <c r="P22" s="332"/>
      <c r="Q22" s="122"/>
      <c r="R22" s="122"/>
      <c r="S22" s="123"/>
    </row>
    <row r="23" spans="1:20" s="642" customFormat="1" ht="15" customHeight="1">
      <c r="A23" s="308"/>
      <c r="C23" s="184"/>
      <c r="D23" s="728"/>
      <c r="E23" s="730"/>
      <c r="F23" s="733"/>
      <c r="G23" s="736"/>
      <c r="H23" s="728"/>
      <c r="I23" s="728"/>
      <c r="J23" s="742"/>
      <c r="K23" s="736"/>
      <c r="L23" s="121"/>
      <c r="M23" s="122"/>
      <c r="N23" s="122"/>
      <c r="O23" s="122"/>
      <c r="P23" s="122"/>
      <c r="Q23" s="122"/>
      <c r="R23" s="122"/>
      <c r="S23" s="123"/>
    </row>
    <row r="24" spans="1:20" s="642" customFormat="1" ht="15" customHeight="1">
      <c r="A24" s="308"/>
      <c r="C24" s="184"/>
      <c r="D24" s="728"/>
      <c r="E24" s="731"/>
      <c r="F24" s="734"/>
      <c r="G24" s="736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5_1">
    <tabColor theme="0" tint="-0.249977111117893"/>
  </sheetPr>
  <dimension ref="A1:T15"/>
  <sheetViews>
    <sheetView showGridLines="0" topLeftCell="E1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45" t="s">
        <v>527</v>
      </c>
      <c r="G2" s="746"/>
      <c r="H2" s="747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709" t="s">
        <v>480</v>
      </c>
      <c r="G4" s="709"/>
      <c r="H4" s="70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528</v>
      </c>
      <c r="H7" s="455" t="str">
        <f>IF(dateCh="","",dateCh)</f>
        <v>19.12.2018</v>
      </c>
      <c r="I7" s="286" t="s">
        <v>529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472" t="str">
        <f>"2." &amp;mergeValue(A8)</f>
        <v>2.1</v>
      </c>
      <c r="G8" s="559" t="s">
        <v>530</v>
      </c>
      <c r="H8" s="455" t="str">
        <f>IF('Перечень тарифов'!R21="","наименование отсутствует","" &amp; 'Перечень тарифов'!R21 &amp; "")</f>
        <v>комплекс технологически связанных между собой инженерных сооружений, предназначенных для водоотведения</v>
      </c>
      <c r="I8" s="286" t="s">
        <v>629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472" t="str">
        <f>"3." &amp;mergeValue(A9)</f>
        <v>3.1</v>
      </c>
      <c r="G9" s="559" t="s">
        <v>531</v>
      </c>
      <c r="H9" s="455" t="str">
        <f>IF('Перечень тарифов'!F21="","наименование отсутствует","" &amp; 'Перечень тарифов'!F21 &amp; "")</f>
        <v>Водоотведение</v>
      </c>
      <c r="I9" s="286" t="s">
        <v>627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472" t="str">
        <f>"4."&amp;mergeValue(A10)</f>
        <v>4.1</v>
      </c>
      <c r="G10" s="559" t="s">
        <v>532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481"/>
      <c r="D11" s="481"/>
      <c r="F11" s="472" t="str">
        <f>"4."&amp;mergeValue(A11) &amp;"."&amp;mergeValue(B11)</f>
        <v>4.1.1</v>
      </c>
      <c r="G11" s="462" t="s">
        <v>631</v>
      </c>
      <c r="H11" s="455" t="str">
        <f>IF(region_name="","",region_name)</f>
        <v>Нижегородская область</v>
      </c>
      <c r="I11" s="286" t="s">
        <v>535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481"/>
      <c r="F12" s="472" t="str">
        <f>"4."&amp;mergeValue(A12) &amp;"."&amp;mergeValue(B12)&amp;"."&amp;mergeValue(C12)</f>
        <v>4.1.1.1</v>
      </c>
      <c r="G12" s="480" t="s">
        <v>533</v>
      </c>
      <c r="H12" s="455" t="str">
        <f>IF(Территории!H13="","","" &amp; Территории!H13 &amp; "")</f>
        <v>город Дзержинск</v>
      </c>
      <c r="I12" s="286" t="s">
        <v>536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9"/>
      <c r="B13" s="749"/>
      <c r="C13" s="749"/>
      <c r="D13" s="481">
        <v>1</v>
      </c>
      <c r="F13" s="472" t="str">
        <f>"4."&amp;mergeValue(A13) &amp;"."&amp;mergeValue(B13)&amp;"."&amp;mergeValue(C13)&amp;"."&amp;mergeValue(D13)</f>
        <v>4.1.1.1.1</v>
      </c>
      <c r="G13" s="562" t="s">
        <v>534</v>
      </c>
      <c r="H13" s="455" t="str">
        <f>IF(Территории!R14="","","" &amp; Территории!R14 &amp; "")</f>
        <v>город Дзержинск (22721000)</v>
      </c>
      <c r="I13" s="652" t="s">
        <v>630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4" customFormat="1" ht="3" customHeight="1">
      <c r="A14" s="466"/>
      <c r="B14" s="466"/>
      <c r="C14" s="466"/>
      <c r="D14" s="466"/>
      <c r="F14" s="484"/>
      <c r="G14" s="485"/>
      <c r="H14" s="486"/>
      <c r="I14" s="487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</row>
    <row r="15" spans="1:20" s="464" customFormat="1" ht="15" customHeight="1">
      <c r="A15" s="466"/>
      <c r="B15" s="466"/>
      <c r="C15" s="466"/>
      <c r="D15" s="466"/>
      <c r="F15" s="463"/>
      <c r="G15" s="744" t="s">
        <v>632</v>
      </c>
      <c r="H15" s="744"/>
      <c r="I15" s="343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6_1">
    <tabColor rgb="FFEAEBEE"/>
    <pageSetUpPr fitToPage="1"/>
  </sheetPr>
  <dimension ref="A1:CT37"/>
  <sheetViews>
    <sheetView showGridLines="0" tabSelected="1" topLeftCell="I20" workbookViewId="0">
      <selection activeCell="BZ31" sqref="BZ31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customWidth="1"/>
    <col min="29" max="29" width="20.7109375" style="35" customWidth="1"/>
    <col min="30" max="31" width="23.7109375" style="35" hidden="1" customWidth="1"/>
    <col min="32" max="32" width="11.7109375" style="35" customWidth="1"/>
    <col min="33" max="33" width="3.7109375" style="35" customWidth="1"/>
    <col min="34" max="34" width="11.7109375" style="35" customWidth="1"/>
    <col min="35" max="35" width="8.5703125" style="35" customWidth="1"/>
    <col min="36" max="36" width="20.7109375" style="35" customWidth="1"/>
    <col min="37" max="38" width="23.7109375" style="35" hidden="1" customWidth="1"/>
    <col min="39" max="39" width="11.7109375" style="35" customWidth="1"/>
    <col min="40" max="40" width="3.7109375" style="35" customWidth="1"/>
    <col min="41" max="41" width="11.7109375" style="35" customWidth="1"/>
    <col min="42" max="42" width="8.5703125" style="35" customWidth="1"/>
    <col min="43" max="43" width="20.7109375" style="35" customWidth="1"/>
    <col min="44" max="45" width="23.7109375" style="35" hidden="1" customWidth="1"/>
    <col min="46" max="46" width="11.7109375" style="35" customWidth="1"/>
    <col min="47" max="47" width="3.7109375" style="35" customWidth="1"/>
    <col min="48" max="48" width="11.7109375" style="35" customWidth="1"/>
    <col min="49" max="49" width="8.5703125" style="35" customWidth="1"/>
    <col min="50" max="50" width="20.7109375" style="35" customWidth="1"/>
    <col min="51" max="52" width="23.7109375" style="35" hidden="1" customWidth="1"/>
    <col min="53" max="53" width="11.7109375" style="35" customWidth="1"/>
    <col min="54" max="54" width="3.7109375" style="35" customWidth="1"/>
    <col min="55" max="55" width="11.7109375" style="35" customWidth="1"/>
    <col min="56" max="56" width="8.5703125" style="35" customWidth="1"/>
    <col min="57" max="57" width="20.7109375" style="35" customWidth="1"/>
    <col min="58" max="59" width="23.7109375" style="35" hidden="1" customWidth="1"/>
    <col min="60" max="60" width="11.7109375" style="35" customWidth="1"/>
    <col min="61" max="61" width="3.7109375" style="35" customWidth="1"/>
    <col min="62" max="62" width="11.7109375" style="35" customWidth="1"/>
    <col min="63" max="63" width="8.5703125" style="35" customWidth="1"/>
    <col min="64" max="64" width="20.7109375" style="35" customWidth="1"/>
    <col min="65" max="66" width="23.7109375" style="35" hidden="1" customWidth="1"/>
    <col min="67" max="67" width="11.7109375" style="35" customWidth="1"/>
    <col min="68" max="68" width="3.7109375" style="35" customWidth="1"/>
    <col min="69" max="69" width="11.7109375" style="35" customWidth="1"/>
    <col min="70" max="70" width="8.5703125" style="35" customWidth="1"/>
    <col min="71" max="71" width="20.7109375" style="35" customWidth="1"/>
    <col min="72" max="73" width="23.7109375" style="35" hidden="1" customWidth="1"/>
    <col min="74" max="74" width="11.7109375" style="35" customWidth="1"/>
    <col min="75" max="75" width="3.7109375" style="35" customWidth="1"/>
    <col min="76" max="76" width="11.7109375" style="35" customWidth="1"/>
    <col min="77" max="77" width="8.5703125" style="35" customWidth="1"/>
    <col min="78" max="78" width="20.7109375" style="35" customWidth="1"/>
    <col min="79" max="80" width="23.7109375" style="35" hidden="1" customWidth="1"/>
    <col min="81" max="81" width="11.7109375" style="35" customWidth="1"/>
    <col min="82" max="82" width="3.7109375" style="35" customWidth="1"/>
    <col min="83" max="83" width="11.7109375" style="35" customWidth="1"/>
    <col min="84" max="84" width="8.5703125" style="35" hidden="1" customWidth="1"/>
    <col min="85" max="85" width="4.7109375" style="35" customWidth="1"/>
    <col min="86" max="86" width="115.7109375" style="35" customWidth="1"/>
    <col min="87" max="88" width="10.5703125" style="298"/>
    <col min="89" max="89" width="11.140625" style="298" customWidth="1"/>
    <col min="90" max="97" width="10.5703125" style="298"/>
    <col min="98" max="16384" width="10.5703125" style="35"/>
  </cols>
  <sheetData>
    <row r="1" spans="7:97" hidden="1"/>
    <row r="2" spans="7:97" hidden="1"/>
    <row r="3" spans="7:97" hidden="1"/>
    <row r="4" spans="7:97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</row>
    <row r="5" spans="7:97" ht="24.95" customHeight="1">
      <c r="J5" s="86"/>
      <c r="K5" s="86"/>
      <c r="L5" s="745" t="s">
        <v>655</v>
      </c>
      <c r="M5" s="746"/>
      <c r="N5" s="746"/>
      <c r="O5" s="746"/>
      <c r="P5" s="746"/>
      <c r="Q5" s="746"/>
      <c r="R5" s="746"/>
      <c r="S5" s="746"/>
      <c r="T5" s="746"/>
      <c r="U5" s="747"/>
      <c r="V5" s="671"/>
      <c r="W5" s="671"/>
      <c r="X5" s="671"/>
      <c r="Y5" s="671"/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1"/>
      <c r="AL5" s="671"/>
      <c r="AM5" s="671"/>
      <c r="AN5" s="671"/>
      <c r="AO5" s="671"/>
      <c r="AP5" s="671"/>
      <c r="AQ5" s="671"/>
      <c r="AR5" s="671"/>
      <c r="AS5" s="671"/>
      <c r="AT5" s="671"/>
      <c r="AU5" s="671"/>
      <c r="AV5" s="671"/>
      <c r="AW5" s="671"/>
      <c r="AX5" s="671"/>
      <c r="AY5" s="671"/>
      <c r="AZ5" s="671"/>
      <c r="BA5" s="671"/>
      <c r="BB5" s="671"/>
      <c r="BC5" s="671"/>
      <c r="BD5" s="671"/>
      <c r="BE5" s="671"/>
      <c r="BF5" s="671"/>
      <c r="BG5" s="671"/>
      <c r="BH5" s="671"/>
      <c r="BI5" s="671"/>
      <c r="BJ5" s="671"/>
      <c r="BK5" s="671"/>
      <c r="BL5" s="671"/>
      <c r="BM5" s="671"/>
      <c r="BN5" s="671"/>
      <c r="BO5" s="671"/>
      <c r="BP5" s="671"/>
      <c r="BQ5" s="671"/>
      <c r="BR5" s="671"/>
      <c r="BS5" s="671"/>
      <c r="BT5" s="671"/>
      <c r="BU5" s="671"/>
      <c r="BV5" s="671"/>
      <c r="BW5" s="671"/>
      <c r="BX5" s="671"/>
      <c r="BY5" s="671"/>
      <c r="BZ5" s="671"/>
      <c r="CA5" s="671"/>
      <c r="CB5" s="671"/>
      <c r="CC5" s="671"/>
      <c r="CD5" s="671"/>
      <c r="CE5" s="671"/>
      <c r="CF5" s="671"/>
      <c r="CG5" s="598"/>
    </row>
    <row r="6" spans="7:97" s="464" customFormat="1" ht="3" customHeight="1">
      <c r="G6" s="465"/>
      <c r="H6" s="465"/>
      <c r="L6" s="463"/>
      <c r="M6" s="454"/>
      <c r="N6" s="454"/>
      <c r="O6" s="454"/>
      <c r="P6" s="454"/>
      <c r="Q6" s="454"/>
      <c r="R6" s="454"/>
      <c r="S6" s="454"/>
      <c r="T6" s="454"/>
      <c r="U6" s="454"/>
      <c r="V6" s="663"/>
      <c r="W6" s="663"/>
      <c r="X6" s="663"/>
      <c r="Y6" s="663"/>
      <c r="Z6" s="663"/>
      <c r="AA6" s="663"/>
      <c r="AB6" s="663"/>
      <c r="AC6" s="663"/>
      <c r="AD6" s="663"/>
      <c r="AE6" s="663"/>
      <c r="AF6" s="663"/>
      <c r="AG6" s="663"/>
      <c r="AH6" s="663"/>
      <c r="AI6" s="663"/>
      <c r="AJ6" s="663"/>
      <c r="AK6" s="663"/>
      <c r="AL6" s="663"/>
      <c r="AM6" s="663"/>
      <c r="AN6" s="663"/>
      <c r="AO6" s="663"/>
      <c r="AP6" s="663"/>
      <c r="AQ6" s="663"/>
      <c r="AR6" s="663"/>
      <c r="AS6" s="663"/>
      <c r="AT6" s="663"/>
      <c r="AU6" s="663"/>
      <c r="AV6" s="663"/>
      <c r="AW6" s="663"/>
      <c r="AX6" s="663"/>
      <c r="AY6" s="663"/>
      <c r="AZ6" s="663"/>
      <c r="BA6" s="663"/>
      <c r="BB6" s="663"/>
      <c r="BC6" s="663"/>
      <c r="BD6" s="663"/>
      <c r="BE6" s="663"/>
      <c r="BF6" s="663"/>
      <c r="BG6" s="663"/>
      <c r="BH6" s="663"/>
      <c r="BI6" s="663"/>
      <c r="BJ6" s="663"/>
      <c r="BK6" s="663"/>
      <c r="BL6" s="663"/>
      <c r="BM6" s="663"/>
      <c r="BN6" s="663"/>
      <c r="BO6" s="663"/>
      <c r="BP6" s="663"/>
      <c r="BQ6" s="663"/>
      <c r="BR6" s="663"/>
      <c r="BS6" s="663"/>
      <c r="BT6" s="663"/>
      <c r="BU6" s="663"/>
      <c r="BV6" s="663"/>
      <c r="BW6" s="663"/>
      <c r="BX6" s="663"/>
      <c r="BY6" s="663"/>
      <c r="BZ6" s="663"/>
      <c r="CA6" s="663"/>
      <c r="CB6" s="663"/>
      <c r="CC6" s="663"/>
      <c r="CD6" s="663"/>
      <c r="CE6" s="663"/>
      <c r="CF6" s="663"/>
      <c r="CG6" s="454"/>
      <c r="CH6" s="343"/>
      <c r="CI6" s="466"/>
      <c r="CJ6" s="466"/>
      <c r="CK6" s="466"/>
      <c r="CL6" s="466"/>
      <c r="CM6" s="466"/>
      <c r="CN6" s="466"/>
      <c r="CO6" s="466"/>
      <c r="CP6" s="466"/>
      <c r="CQ6" s="466"/>
      <c r="CR6" s="466"/>
      <c r="CS6" s="466"/>
    </row>
    <row r="7" spans="7:97" s="464" customFormat="1" ht="22.5">
      <c r="G7" s="465"/>
      <c r="H7" s="465"/>
      <c r="L7" s="463"/>
      <c r="M7" s="47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5"/>
      <c r="O7" s="765" t="str">
        <f>IF(NameOrPr_ch="",IF(NameOrPr="","",NameOrPr),NameOrPr_ch)</f>
        <v>Регилнальная служба по тарифам Нижегородской области</v>
      </c>
      <c r="P7" s="765"/>
      <c r="Q7" s="765"/>
      <c r="R7" s="765"/>
      <c r="S7" s="765"/>
      <c r="T7" s="765"/>
      <c r="U7" s="765"/>
      <c r="V7" s="765"/>
      <c r="W7" s="765"/>
      <c r="X7" s="765"/>
      <c r="Y7" s="765"/>
      <c r="Z7" s="765"/>
      <c r="AA7" s="765"/>
      <c r="AB7" s="765"/>
      <c r="AC7" s="765"/>
      <c r="AD7" s="765"/>
      <c r="AE7" s="765"/>
      <c r="AF7" s="765"/>
      <c r="AG7" s="765"/>
      <c r="AH7" s="765"/>
      <c r="AI7" s="765"/>
      <c r="AJ7" s="765"/>
      <c r="AK7" s="765"/>
      <c r="AL7" s="765"/>
      <c r="AM7" s="765"/>
      <c r="AN7" s="765"/>
      <c r="AO7" s="765"/>
      <c r="AP7" s="765"/>
      <c r="AQ7" s="765"/>
      <c r="AR7" s="765"/>
      <c r="AS7" s="765"/>
      <c r="AT7" s="765"/>
      <c r="AU7" s="765"/>
      <c r="AV7" s="765"/>
      <c r="AW7" s="765"/>
      <c r="AX7" s="765"/>
      <c r="AY7" s="765"/>
      <c r="AZ7" s="765"/>
      <c r="BA7" s="765"/>
      <c r="BB7" s="765"/>
      <c r="BC7" s="765"/>
      <c r="BD7" s="765"/>
      <c r="BE7" s="765"/>
      <c r="BF7" s="765"/>
      <c r="BG7" s="765"/>
      <c r="BH7" s="765"/>
      <c r="BI7" s="765"/>
      <c r="BJ7" s="765"/>
      <c r="BK7" s="765"/>
      <c r="BL7" s="765"/>
      <c r="BM7" s="765"/>
      <c r="BN7" s="765"/>
      <c r="BO7" s="765"/>
      <c r="BP7" s="765"/>
      <c r="BQ7" s="765"/>
      <c r="BR7" s="765"/>
      <c r="BS7" s="765"/>
      <c r="BT7" s="765"/>
      <c r="BU7" s="765"/>
      <c r="BV7" s="765"/>
      <c r="BW7" s="765"/>
      <c r="BX7" s="765"/>
      <c r="BY7" s="765"/>
      <c r="BZ7" s="765"/>
      <c r="CA7" s="765"/>
      <c r="CB7" s="765"/>
      <c r="CC7" s="765"/>
      <c r="CD7" s="765"/>
      <c r="CE7" s="765"/>
      <c r="CF7" s="765"/>
      <c r="CG7" s="765"/>
      <c r="CH7" s="638"/>
      <c r="CI7" s="466"/>
      <c r="CJ7" s="466"/>
      <c r="CK7" s="466"/>
      <c r="CL7" s="466"/>
      <c r="CM7" s="466"/>
      <c r="CN7" s="466"/>
      <c r="CO7" s="466"/>
      <c r="CP7" s="466"/>
      <c r="CQ7" s="466"/>
      <c r="CR7" s="466"/>
      <c r="CS7" s="466"/>
    </row>
    <row r="8" spans="7:97" s="464" customFormat="1" ht="18.75">
      <c r="G8" s="465"/>
      <c r="H8" s="465"/>
      <c r="L8" s="463"/>
      <c r="M8" s="474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5"/>
      <c r="O8" s="765" t="str">
        <f>IF(datePr_ch="",IF(datePr="","",datePr),datePr_ch)</f>
        <v>18.12.2018</v>
      </c>
      <c r="P8" s="765"/>
      <c r="Q8" s="765"/>
      <c r="R8" s="765"/>
      <c r="S8" s="765"/>
      <c r="T8" s="765"/>
      <c r="U8" s="765"/>
      <c r="V8" s="765"/>
      <c r="W8" s="765"/>
      <c r="X8" s="765"/>
      <c r="Y8" s="765"/>
      <c r="Z8" s="765"/>
      <c r="AA8" s="765"/>
      <c r="AB8" s="765"/>
      <c r="AC8" s="765"/>
      <c r="AD8" s="765"/>
      <c r="AE8" s="765"/>
      <c r="AF8" s="765"/>
      <c r="AG8" s="765"/>
      <c r="AH8" s="765"/>
      <c r="AI8" s="765"/>
      <c r="AJ8" s="765"/>
      <c r="AK8" s="765"/>
      <c r="AL8" s="765"/>
      <c r="AM8" s="765"/>
      <c r="AN8" s="765"/>
      <c r="AO8" s="765"/>
      <c r="AP8" s="765"/>
      <c r="AQ8" s="765"/>
      <c r="AR8" s="765"/>
      <c r="AS8" s="765"/>
      <c r="AT8" s="765"/>
      <c r="AU8" s="765"/>
      <c r="AV8" s="765"/>
      <c r="AW8" s="765"/>
      <c r="AX8" s="765"/>
      <c r="AY8" s="765"/>
      <c r="AZ8" s="765"/>
      <c r="BA8" s="765"/>
      <c r="BB8" s="765"/>
      <c r="BC8" s="765"/>
      <c r="BD8" s="765"/>
      <c r="BE8" s="765"/>
      <c r="BF8" s="765"/>
      <c r="BG8" s="765"/>
      <c r="BH8" s="765"/>
      <c r="BI8" s="765"/>
      <c r="BJ8" s="765"/>
      <c r="BK8" s="765"/>
      <c r="BL8" s="765"/>
      <c r="BM8" s="765"/>
      <c r="BN8" s="765"/>
      <c r="BO8" s="765"/>
      <c r="BP8" s="765"/>
      <c r="BQ8" s="765"/>
      <c r="BR8" s="765"/>
      <c r="BS8" s="765"/>
      <c r="BT8" s="765"/>
      <c r="BU8" s="765"/>
      <c r="BV8" s="765"/>
      <c r="BW8" s="765"/>
      <c r="BX8" s="765"/>
      <c r="BY8" s="765"/>
      <c r="BZ8" s="765"/>
      <c r="CA8" s="765"/>
      <c r="CB8" s="765"/>
      <c r="CC8" s="765"/>
      <c r="CD8" s="765"/>
      <c r="CE8" s="765"/>
      <c r="CF8" s="765"/>
      <c r="CG8" s="765"/>
      <c r="CH8" s="638"/>
      <c r="CI8" s="466"/>
      <c r="CJ8" s="466"/>
      <c r="CK8" s="466"/>
      <c r="CL8" s="466"/>
      <c r="CM8" s="466"/>
      <c r="CN8" s="466"/>
      <c r="CO8" s="466"/>
      <c r="CP8" s="466"/>
      <c r="CQ8" s="466"/>
      <c r="CR8" s="466"/>
      <c r="CS8" s="466"/>
    </row>
    <row r="9" spans="7:97" s="464" customFormat="1" ht="18.75">
      <c r="G9" s="465"/>
      <c r="H9" s="465"/>
      <c r="L9" s="463"/>
      <c r="M9" s="474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5"/>
      <c r="O9" s="765" t="str">
        <f>IF(numberPr_ch="",IF(numberPr="","",numberPr),numberPr_ch)</f>
        <v>53/65</v>
      </c>
      <c r="P9" s="765"/>
      <c r="Q9" s="765"/>
      <c r="R9" s="765"/>
      <c r="S9" s="765"/>
      <c r="T9" s="765"/>
      <c r="U9" s="765"/>
      <c r="V9" s="765"/>
      <c r="W9" s="765"/>
      <c r="X9" s="765"/>
      <c r="Y9" s="765"/>
      <c r="Z9" s="765"/>
      <c r="AA9" s="765"/>
      <c r="AB9" s="765"/>
      <c r="AC9" s="765"/>
      <c r="AD9" s="765"/>
      <c r="AE9" s="765"/>
      <c r="AF9" s="765"/>
      <c r="AG9" s="765"/>
      <c r="AH9" s="765"/>
      <c r="AI9" s="765"/>
      <c r="AJ9" s="765"/>
      <c r="AK9" s="765"/>
      <c r="AL9" s="765"/>
      <c r="AM9" s="765"/>
      <c r="AN9" s="765"/>
      <c r="AO9" s="765"/>
      <c r="AP9" s="765"/>
      <c r="AQ9" s="765"/>
      <c r="AR9" s="765"/>
      <c r="AS9" s="765"/>
      <c r="AT9" s="765"/>
      <c r="AU9" s="765"/>
      <c r="AV9" s="765"/>
      <c r="AW9" s="765"/>
      <c r="AX9" s="765"/>
      <c r="AY9" s="765"/>
      <c r="AZ9" s="765"/>
      <c r="BA9" s="765"/>
      <c r="BB9" s="765"/>
      <c r="BC9" s="765"/>
      <c r="BD9" s="765"/>
      <c r="BE9" s="765"/>
      <c r="BF9" s="765"/>
      <c r="BG9" s="765"/>
      <c r="BH9" s="765"/>
      <c r="BI9" s="765"/>
      <c r="BJ9" s="765"/>
      <c r="BK9" s="765"/>
      <c r="BL9" s="765"/>
      <c r="BM9" s="765"/>
      <c r="BN9" s="765"/>
      <c r="BO9" s="765"/>
      <c r="BP9" s="765"/>
      <c r="BQ9" s="765"/>
      <c r="BR9" s="765"/>
      <c r="BS9" s="765"/>
      <c r="BT9" s="765"/>
      <c r="BU9" s="765"/>
      <c r="BV9" s="765"/>
      <c r="BW9" s="765"/>
      <c r="BX9" s="765"/>
      <c r="BY9" s="765"/>
      <c r="BZ9" s="765"/>
      <c r="CA9" s="765"/>
      <c r="CB9" s="765"/>
      <c r="CC9" s="765"/>
      <c r="CD9" s="765"/>
      <c r="CE9" s="765"/>
      <c r="CF9" s="765"/>
      <c r="CG9" s="765"/>
      <c r="CH9" s="638"/>
      <c r="CI9" s="466"/>
      <c r="CJ9" s="466"/>
      <c r="CK9" s="466"/>
      <c r="CL9" s="466"/>
      <c r="CM9" s="466"/>
      <c r="CN9" s="466"/>
      <c r="CO9" s="466"/>
      <c r="CP9" s="466"/>
      <c r="CQ9" s="466"/>
      <c r="CR9" s="466"/>
      <c r="CS9" s="466"/>
    </row>
    <row r="10" spans="7:97" s="464" customFormat="1" ht="18.75">
      <c r="G10" s="465"/>
      <c r="H10" s="465"/>
      <c r="L10" s="463"/>
      <c r="M10" s="474" t="s">
        <v>537</v>
      </c>
      <c r="N10" s="475"/>
      <c r="O10" s="765" t="str">
        <f>IF(IstPub_ch="",IF(IstPub="","",IstPub),IstPub_ch)</f>
        <v>Официальный сайт Региональной службы по тарифам Нижегородской области official@rst.kreml.nnov.ru</v>
      </c>
      <c r="P10" s="765"/>
      <c r="Q10" s="765"/>
      <c r="R10" s="765"/>
      <c r="S10" s="765"/>
      <c r="T10" s="765"/>
      <c r="U10" s="765"/>
      <c r="V10" s="765"/>
      <c r="W10" s="765"/>
      <c r="X10" s="765"/>
      <c r="Y10" s="765"/>
      <c r="Z10" s="765"/>
      <c r="AA10" s="765"/>
      <c r="AB10" s="765"/>
      <c r="AC10" s="765"/>
      <c r="AD10" s="765"/>
      <c r="AE10" s="765"/>
      <c r="AF10" s="765"/>
      <c r="AG10" s="765"/>
      <c r="AH10" s="765"/>
      <c r="AI10" s="765"/>
      <c r="AJ10" s="765"/>
      <c r="AK10" s="765"/>
      <c r="AL10" s="765"/>
      <c r="AM10" s="765"/>
      <c r="AN10" s="765"/>
      <c r="AO10" s="765"/>
      <c r="AP10" s="765"/>
      <c r="AQ10" s="765"/>
      <c r="AR10" s="765"/>
      <c r="AS10" s="765"/>
      <c r="AT10" s="765"/>
      <c r="AU10" s="765"/>
      <c r="AV10" s="765"/>
      <c r="AW10" s="765"/>
      <c r="AX10" s="765"/>
      <c r="AY10" s="765"/>
      <c r="AZ10" s="765"/>
      <c r="BA10" s="765"/>
      <c r="BB10" s="765"/>
      <c r="BC10" s="765"/>
      <c r="BD10" s="765"/>
      <c r="BE10" s="765"/>
      <c r="BF10" s="765"/>
      <c r="BG10" s="765"/>
      <c r="BH10" s="765"/>
      <c r="BI10" s="765"/>
      <c r="BJ10" s="765"/>
      <c r="BK10" s="765"/>
      <c r="BL10" s="765"/>
      <c r="BM10" s="765"/>
      <c r="BN10" s="765"/>
      <c r="BO10" s="765"/>
      <c r="BP10" s="765"/>
      <c r="BQ10" s="765"/>
      <c r="BR10" s="765"/>
      <c r="BS10" s="765"/>
      <c r="BT10" s="765"/>
      <c r="BU10" s="765"/>
      <c r="BV10" s="765"/>
      <c r="BW10" s="765"/>
      <c r="BX10" s="765"/>
      <c r="BY10" s="765"/>
      <c r="BZ10" s="765"/>
      <c r="CA10" s="765"/>
      <c r="CB10" s="765"/>
      <c r="CC10" s="765"/>
      <c r="CD10" s="765"/>
      <c r="CE10" s="765"/>
      <c r="CF10" s="765"/>
      <c r="CG10" s="765"/>
      <c r="CH10" s="638"/>
      <c r="CI10" s="466"/>
      <c r="CJ10" s="466"/>
      <c r="CK10" s="466"/>
      <c r="CL10" s="466"/>
      <c r="CM10" s="466"/>
      <c r="CN10" s="466"/>
      <c r="CO10" s="466"/>
      <c r="CP10" s="466"/>
      <c r="CQ10" s="466"/>
      <c r="CR10" s="466"/>
      <c r="CS10" s="466"/>
    </row>
    <row r="11" spans="7:97" s="255" customFormat="1" ht="3" hidden="1" customHeight="1">
      <c r="G11" s="254"/>
      <c r="H11" s="254"/>
      <c r="L11" s="722"/>
      <c r="M11" s="722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C11" s="288"/>
      <c r="AD11" s="288"/>
      <c r="AE11" s="288"/>
      <c r="AF11" s="288"/>
      <c r="AG11" s="288"/>
      <c r="AH11" s="288"/>
      <c r="AI11" s="315" t="s">
        <v>382</v>
      </c>
      <c r="AJ11" s="288"/>
      <c r="AK11" s="288"/>
      <c r="AL11" s="288"/>
      <c r="AM11" s="288"/>
      <c r="AN11" s="288"/>
      <c r="AO11" s="288"/>
      <c r="AP11" s="315" t="s">
        <v>382</v>
      </c>
      <c r="AQ11" s="288"/>
      <c r="AR11" s="288"/>
      <c r="AS11" s="288"/>
      <c r="AT11" s="288"/>
      <c r="AU11" s="288"/>
      <c r="AV11" s="288"/>
      <c r="AW11" s="315" t="s">
        <v>382</v>
      </c>
      <c r="AX11" s="288"/>
      <c r="AY11" s="288"/>
      <c r="AZ11" s="288"/>
      <c r="BA11" s="288"/>
      <c r="BB11" s="288"/>
      <c r="BC11" s="288"/>
      <c r="BD11" s="315" t="s">
        <v>382</v>
      </c>
      <c r="BE11" s="288"/>
      <c r="BF11" s="288"/>
      <c r="BG11" s="288"/>
      <c r="BH11" s="288"/>
      <c r="BI11" s="288"/>
      <c r="BJ11" s="288"/>
      <c r="BK11" s="315" t="s">
        <v>382</v>
      </c>
      <c r="BL11" s="288"/>
      <c r="BM11" s="288"/>
      <c r="BN11" s="288"/>
      <c r="BO11" s="288"/>
      <c r="BP11" s="288"/>
      <c r="BQ11" s="288"/>
      <c r="BR11" s="315" t="s">
        <v>382</v>
      </c>
      <c r="BS11" s="288"/>
      <c r="BT11" s="288"/>
      <c r="BU11" s="288"/>
      <c r="BV11" s="288"/>
      <c r="BW11" s="288"/>
      <c r="BX11" s="288"/>
      <c r="BY11" s="315" t="s">
        <v>382</v>
      </c>
      <c r="BZ11" s="288"/>
      <c r="CA11" s="288"/>
      <c r="CB11" s="288"/>
      <c r="CC11" s="288"/>
      <c r="CD11" s="288"/>
      <c r="CE11" s="288"/>
      <c r="CF11" s="315" t="s">
        <v>382</v>
      </c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</row>
    <row r="12" spans="7:97" s="255" customFormat="1">
      <c r="G12" s="254"/>
      <c r="H12" s="254"/>
      <c r="L12" s="211"/>
      <c r="M12" s="211"/>
      <c r="N12" s="211"/>
      <c r="O12" s="757"/>
      <c r="P12" s="757"/>
      <c r="Q12" s="757"/>
      <c r="R12" s="757"/>
      <c r="S12" s="757"/>
      <c r="T12" s="757"/>
      <c r="U12" s="757"/>
      <c r="V12" s="757" t="s">
        <v>2377</v>
      </c>
      <c r="W12" s="757"/>
      <c r="X12" s="757"/>
      <c r="Y12" s="757"/>
      <c r="Z12" s="757"/>
      <c r="AA12" s="757"/>
      <c r="AB12" s="757"/>
      <c r="AC12" s="757" t="s">
        <v>2377</v>
      </c>
      <c r="AD12" s="757"/>
      <c r="AE12" s="757"/>
      <c r="AF12" s="757"/>
      <c r="AG12" s="757"/>
      <c r="AH12" s="757"/>
      <c r="AI12" s="757"/>
      <c r="AJ12" s="757" t="s">
        <v>2377</v>
      </c>
      <c r="AK12" s="757"/>
      <c r="AL12" s="757"/>
      <c r="AM12" s="757"/>
      <c r="AN12" s="757"/>
      <c r="AO12" s="757"/>
      <c r="AP12" s="757"/>
      <c r="AQ12" s="757" t="s">
        <v>2377</v>
      </c>
      <c r="AR12" s="757"/>
      <c r="AS12" s="757"/>
      <c r="AT12" s="757"/>
      <c r="AU12" s="757"/>
      <c r="AV12" s="757"/>
      <c r="AW12" s="757"/>
      <c r="AX12" s="757" t="s">
        <v>2377</v>
      </c>
      <c r="AY12" s="757"/>
      <c r="AZ12" s="757"/>
      <c r="BA12" s="757"/>
      <c r="BB12" s="757"/>
      <c r="BC12" s="757"/>
      <c r="BD12" s="757"/>
      <c r="BE12" s="757" t="s">
        <v>2377</v>
      </c>
      <c r="BF12" s="757"/>
      <c r="BG12" s="757"/>
      <c r="BH12" s="757"/>
      <c r="BI12" s="757"/>
      <c r="BJ12" s="757"/>
      <c r="BK12" s="757"/>
      <c r="BL12" s="757" t="s">
        <v>2377</v>
      </c>
      <c r="BM12" s="757"/>
      <c r="BN12" s="757"/>
      <c r="BO12" s="757"/>
      <c r="BP12" s="757"/>
      <c r="BQ12" s="757"/>
      <c r="BR12" s="757"/>
      <c r="BS12" s="757" t="s">
        <v>2377</v>
      </c>
      <c r="BT12" s="757"/>
      <c r="BU12" s="757"/>
      <c r="BV12" s="757"/>
      <c r="BW12" s="757"/>
      <c r="BX12" s="757"/>
      <c r="BY12" s="757"/>
      <c r="BZ12" s="757" t="s">
        <v>2377</v>
      </c>
      <c r="CA12" s="757"/>
      <c r="CB12" s="757"/>
      <c r="CC12" s="757"/>
      <c r="CD12" s="757"/>
      <c r="CE12" s="757"/>
      <c r="CF12" s="757"/>
      <c r="CI12" s="319"/>
      <c r="CJ12" s="319"/>
      <c r="CK12" s="319"/>
      <c r="CL12" s="319"/>
      <c r="CM12" s="319"/>
      <c r="CN12" s="319"/>
      <c r="CO12" s="319"/>
      <c r="CP12" s="319"/>
      <c r="CQ12" s="319"/>
      <c r="CR12" s="319"/>
      <c r="CS12" s="319"/>
    </row>
    <row r="13" spans="7:97" ht="15" customHeight="1">
      <c r="J13" s="86"/>
      <c r="K13" s="86"/>
      <c r="L13" s="709" t="s">
        <v>480</v>
      </c>
      <c r="M13" s="709"/>
      <c r="N13" s="709"/>
      <c r="O13" s="709"/>
      <c r="P13" s="709"/>
      <c r="Q13" s="709"/>
      <c r="R13" s="709"/>
      <c r="S13" s="709"/>
      <c r="T13" s="709"/>
      <c r="U13" s="709"/>
      <c r="V13" s="709"/>
      <c r="W13" s="709"/>
      <c r="X13" s="709"/>
      <c r="Y13" s="709"/>
      <c r="Z13" s="709"/>
      <c r="AA13" s="709"/>
      <c r="AB13" s="709"/>
      <c r="AC13" s="709"/>
      <c r="AD13" s="709"/>
      <c r="AE13" s="709"/>
      <c r="AF13" s="709"/>
      <c r="AG13" s="709"/>
      <c r="AH13" s="709"/>
      <c r="AI13" s="709"/>
      <c r="AJ13" s="709"/>
      <c r="AK13" s="709"/>
      <c r="AL13" s="709"/>
      <c r="AM13" s="709"/>
      <c r="AN13" s="709"/>
      <c r="AO13" s="709"/>
      <c r="AP13" s="709"/>
      <c r="AQ13" s="709"/>
      <c r="AR13" s="709"/>
      <c r="AS13" s="709"/>
      <c r="AT13" s="709"/>
      <c r="AU13" s="709"/>
      <c r="AV13" s="709"/>
      <c r="AW13" s="709"/>
      <c r="AX13" s="709"/>
      <c r="AY13" s="709"/>
      <c r="AZ13" s="709"/>
      <c r="BA13" s="709"/>
      <c r="BB13" s="709"/>
      <c r="BC13" s="709"/>
      <c r="BD13" s="709"/>
      <c r="BE13" s="709"/>
      <c r="BF13" s="709"/>
      <c r="BG13" s="709"/>
      <c r="BH13" s="709"/>
      <c r="BI13" s="709"/>
      <c r="BJ13" s="709"/>
      <c r="BK13" s="709"/>
      <c r="BL13" s="709"/>
      <c r="BM13" s="709"/>
      <c r="BN13" s="709"/>
      <c r="BO13" s="709"/>
      <c r="BP13" s="709"/>
      <c r="BQ13" s="709"/>
      <c r="BR13" s="709"/>
      <c r="BS13" s="709"/>
      <c r="BT13" s="709"/>
      <c r="BU13" s="709"/>
      <c r="BV13" s="709"/>
      <c r="BW13" s="709"/>
      <c r="BX13" s="709"/>
      <c r="BY13" s="709"/>
      <c r="BZ13" s="709"/>
      <c r="CA13" s="709"/>
      <c r="CB13" s="709"/>
      <c r="CC13" s="709"/>
      <c r="CD13" s="709"/>
      <c r="CE13" s="709"/>
      <c r="CF13" s="709"/>
      <c r="CG13" s="709"/>
      <c r="CH13" s="709" t="s">
        <v>481</v>
      </c>
    </row>
    <row r="14" spans="7:97" ht="15" customHeight="1">
      <c r="J14" s="86"/>
      <c r="K14" s="86"/>
      <c r="L14" s="709" t="s">
        <v>95</v>
      </c>
      <c r="M14" s="709" t="s">
        <v>408</v>
      </c>
      <c r="N14" s="709"/>
      <c r="O14" s="764" t="s">
        <v>499</v>
      </c>
      <c r="P14" s="764"/>
      <c r="Q14" s="764"/>
      <c r="R14" s="764"/>
      <c r="S14" s="764"/>
      <c r="T14" s="764"/>
      <c r="U14" s="709" t="s">
        <v>344</v>
      </c>
      <c r="V14" s="764" t="s">
        <v>499</v>
      </c>
      <c r="W14" s="764"/>
      <c r="X14" s="764"/>
      <c r="Y14" s="764"/>
      <c r="Z14" s="764"/>
      <c r="AA14" s="764"/>
      <c r="AB14" s="709" t="s">
        <v>344</v>
      </c>
      <c r="AC14" s="764" t="s">
        <v>499</v>
      </c>
      <c r="AD14" s="764"/>
      <c r="AE14" s="764"/>
      <c r="AF14" s="764"/>
      <c r="AG14" s="764"/>
      <c r="AH14" s="764"/>
      <c r="AI14" s="709" t="s">
        <v>344</v>
      </c>
      <c r="AJ14" s="764" t="s">
        <v>499</v>
      </c>
      <c r="AK14" s="764"/>
      <c r="AL14" s="764"/>
      <c r="AM14" s="764"/>
      <c r="AN14" s="764"/>
      <c r="AO14" s="764"/>
      <c r="AP14" s="709" t="s">
        <v>344</v>
      </c>
      <c r="AQ14" s="764" t="s">
        <v>499</v>
      </c>
      <c r="AR14" s="764"/>
      <c r="AS14" s="764"/>
      <c r="AT14" s="764"/>
      <c r="AU14" s="764"/>
      <c r="AV14" s="764"/>
      <c r="AW14" s="709" t="s">
        <v>344</v>
      </c>
      <c r="AX14" s="764" t="s">
        <v>499</v>
      </c>
      <c r="AY14" s="764"/>
      <c r="AZ14" s="764"/>
      <c r="BA14" s="764"/>
      <c r="BB14" s="764"/>
      <c r="BC14" s="764"/>
      <c r="BD14" s="709" t="s">
        <v>344</v>
      </c>
      <c r="BE14" s="764" t="s">
        <v>499</v>
      </c>
      <c r="BF14" s="764"/>
      <c r="BG14" s="764"/>
      <c r="BH14" s="764"/>
      <c r="BI14" s="764"/>
      <c r="BJ14" s="764"/>
      <c r="BK14" s="709" t="s">
        <v>344</v>
      </c>
      <c r="BL14" s="764" t="s">
        <v>499</v>
      </c>
      <c r="BM14" s="764"/>
      <c r="BN14" s="764"/>
      <c r="BO14" s="764"/>
      <c r="BP14" s="764"/>
      <c r="BQ14" s="764"/>
      <c r="BR14" s="709" t="s">
        <v>344</v>
      </c>
      <c r="BS14" s="764" t="s">
        <v>499</v>
      </c>
      <c r="BT14" s="764"/>
      <c r="BU14" s="764"/>
      <c r="BV14" s="764"/>
      <c r="BW14" s="764"/>
      <c r="BX14" s="764"/>
      <c r="BY14" s="709" t="s">
        <v>344</v>
      </c>
      <c r="BZ14" s="764" t="s">
        <v>499</v>
      </c>
      <c r="CA14" s="764"/>
      <c r="CB14" s="764"/>
      <c r="CC14" s="764"/>
      <c r="CD14" s="764"/>
      <c r="CE14" s="764"/>
      <c r="CF14" s="709" t="s">
        <v>344</v>
      </c>
      <c r="CG14" s="768" t="s">
        <v>278</v>
      </c>
      <c r="CH14" s="709"/>
    </row>
    <row r="15" spans="7:97" ht="14.25" customHeight="1">
      <c r="J15" s="86"/>
      <c r="K15" s="86"/>
      <c r="L15" s="709"/>
      <c r="M15" s="709"/>
      <c r="N15" s="709"/>
      <c r="O15" s="251" t="s">
        <v>500</v>
      </c>
      <c r="P15" s="762" t="s">
        <v>274</v>
      </c>
      <c r="Q15" s="762"/>
      <c r="R15" s="719" t="s">
        <v>501</v>
      </c>
      <c r="S15" s="719"/>
      <c r="T15" s="719"/>
      <c r="U15" s="709"/>
      <c r="V15" s="662" t="s">
        <v>500</v>
      </c>
      <c r="W15" s="762" t="s">
        <v>274</v>
      </c>
      <c r="X15" s="762"/>
      <c r="Y15" s="719" t="s">
        <v>501</v>
      </c>
      <c r="Z15" s="719"/>
      <c r="AA15" s="719"/>
      <c r="AB15" s="709"/>
      <c r="AC15" s="662" t="s">
        <v>500</v>
      </c>
      <c r="AD15" s="762" t="s">
        <v>274</v>
      </c>
      <c r="AE15" s="762"/>
      <c r="AF15" s="719" t="s">
        <v>501</v>
      </c>
      <c r="AG15" s="719"/>
      <c r="AH15" s="719"/>
      <c r="AI15" s="709"/>
      <c r="AJ15" s="662" t="s">
        <v>500</v>
      </c>
      <c r="AK15" s="762" t="s">
        <v>274</v>
      </c>
      <c r="AL15" s="762"/>
      <c r="AM15" s="719" t="s">
        <v>501</v>
      </c>
      <c r="AN15" s="719"/>
      <c r="AO15" s="719"/>
      <c r="AP15" s="709"/>
      <c r="AQ15" s="662" t="s">
        <v>500</v>
      </c>
      <c r="AR15" s="762" t="s">
        <v>274</v>
      </c>
      <c r="AS15" s="762"/>
      <c r="AT15" s="719" t="s">
        <v>501</v>
      </c>
      <c r="AU15" s="719"/>
      <c r="AV15" s="719"/>
      <c r="AW15" s="709"/>
      <c r="AX15" s="662" t="s">
        <v>500</v>
      </c>
      <c r="AY15" s="762" t="s">
        <v>274</v>
      </c>
      <c r="AZ15" s="762"/>
      <c r="BA15" s="719" t="s">
        <v>501</v>
      </c>
      <c r="BB15" s="719"/>
      <c r="BC15" s="719"/>
      <c r="BD15" s="709"/>
      <c r="BE15" s="662" t="s">
        <v>500</v>
      </c>
      <c r="BF15" s="762" t="s">
        <v>274</v>
      </c>
      <c r="BG15" s="762"/>
      <c r="BH15" s="719" t="s">
        <v>501</v>
      </c>
      <c r="BI15" s="719"/>
      <c r="BJ15" s="719"/>
      <c r="BK15" s="709"/>
      <c r="BL15" s="662" t="s">
        <v>500</v>
      </c>
      <c r="BM15" s="762" t="s">
        <v>274</v>
      </c>
      <c r="BN15" s="762"/>
      <c r="BO15" s="719" t="s">
        <v>501</v>
      </c>
      <c r="BP15" s="719"/>
      <c r="BQ15" s="719"/>
      <c r="BR15" s="709"/>
      <c r="BS15" s="662" t="s">
        <v>500</v>
      </c>
      <c r="BT15" s="762" t="s">
        <v>274</v>
      </c>
      <c r="BU15" s="762"/>
      <c r="BV15" s="719" t="s">
        <v>501</v>
      </c>
      <c r="BW15" s="719"/>
      <c r="BX15" s="719"/>
      <c r="BY15" s="709"/>
      <c r="BZ15" s="662" t="s">
        <v>500</v>
      </c>
      <c r="CA15" s="762" t="s">
        <v>274</v>
      </c>
      <c r="CB15" s="762"/>
      <c r="CC15" s="719" t="s">
        <v>501</v>
      </c>
      <c r="CD15" s="719"/>
      <c r="CE15" s="719"/>
      <c r="CF15" s="709"/>
      <c r="CG15" s="768"/>
      <c r="CH15" s="709"/>
    </row>
    <row r="16" spans="7:97" ht="33.75" customHeight="1">
      <c r="J16" s="86"/>
      <c r="K16" s="86"/>
      <c r="L16" s="709"/>
      <c r="M16" s="709"/>
      <c r="N16" s="709"/>
      <c r="O16" s="436" t="s">
        <v>502</v>
      </c>
      <c r="P16" s="437" t="s">
        <v>692</v>
      </c>
      <c r="Q16" s="437" t="s">
        <v>390</v>
      </c>
      <c r="R16" s="438" t="s">
        <v>277</v>
      </c>
      <c r="S16" s="766" t="s">
        <v>276</v>
      </c>
      <c r="T16" s="766"/>
      <c r="U16" s="709"/>
      <c r="V16" s="666" t="s">
        <v>502</v>
      </c>
      <c r="W16" s="437" t="s">
        <v>692</v>
      </c>
      <c r="X16" s="437" t="s">
        <v>390</v>
      </c>
      <c r="Y16" s="664" t="s">
        <v>277</v>
      </c>
      <c r="Z16" s="766" t="s">
        <v>276</v>
      </c>
      <c r="AA16" s="766"/>
      <c r="AB16" s="709"/>
      <c r="AC16" s="666" t="s">
        <v>502</v>
      </c>
      <c r="AD16" s="437" t="s">
        <v>692</v>
      </c>
      <c r="AE16" s="437" t="s">
        <v>390</v>
      </c>
      <c r="AF16" s="664" t="s">
        <v>277</v>
      </c>
      <c r="AG16" s="766" t="s">
        <v>276</v>
      </c>
      <c r="AH16" s="766"/>
      <c r="AI16" s="709"/>
      <c r="AJ16" s="666" t="s">
        <v>502</v>
      </c>
      <c r="AK16" s="437" t="s">
        <v>692</v>
      </c>
      <c r="AL16" s="437" t="s">
        <v>390</v>
      </c>
      <c r="AM16" s="664" t="s">
        <v>277</v>
      </c>
      <c r="AN16" s="766" t="s">
        <v>276</v>
      </c>
      <c r="AO16" s="766"/>
      <c r="AP16" s="709"/>
      <c r="AQ16" s="666" t="s">
        <v>502</v>
      </c>
      <c r="AR16" s="437" t="s">
        <v>692</v>
      </c>
      <c r="AS16" s="437" t="s">
        <v>390</v>
      </c>
      <c r="AT16" s="664" t="s">
        <v>277</v>
      </c>
      <c r="AU16" s="766" t="s">
        <v>276</v>
      </c>
      <c r="AV16" s="766"/>
      <c r="AW16" s="709"/>
      <c r="AX16" s="666" t="s">
        <v>502</v>
      </c>
      <c r="AY16" s="437" t="s">
        <v>692</v>
      </c>
      <c r="AZ16" s="437" t="s">
        <v>390</v>
      </c>
      <c r="BA16" s="664" t="s">
        <v>277</v>
      </c>
      <c r="BB16" s="766" t="s">
        <v>276</v>
      </c>
      <c r="BC16" s="766"/>
      <c r="BD16" s="709"/>
      <c r="BE16" s="666" t="s">
        <v>502</v>
      </c>
      <c r="BF16" s="437" t="s">
        <v>692</v>
      </c>
      <c r="BG16" s="437" t="s">
        <v>390</v>
      </c>
      <c r="BH16" s="664" t="s">
        <v>277</v>
      </c>
      <c r="BI16" s="766" t="s">
        <v>276</v>
      </c>
      <c r="BJ16" s="766"/>
      <c r="BK16" s="709"/>
      <c r="BL16" s="666" t="s">
        <v>502</v>
      </c>
      <c r="BM16" s="437" t="s">
        <v>692</v>
      </c>
      <c r="BN16" s="437" t="s">
        <v>390</v>
      </c>
      <c r="BO16" s="664" t="s">
        <v>277</v>
      </c>
      <c r="BP16" s="766" t="s">
        <v>276</v>
      </c>
      <c r="BQ16" s="766"/>
      <c r="BR16" s="709"/>
      <c r="BS16" s="666" t="s">
        <v>502</v>
      </c>
      <c r="BT16" s="437" t="s">
        <v>692</v>
      </c>
      <c r="BU16" s="437" t="s">
        <v>390</v>
      </c>
      <c r="BV16" s="664" t="s">
        <v>277</v>
      </c>
      <c r="BW16" s="766" t="s">
        <v>276</v>
      </c>
      <c r="BX16" s="766"/>
      <c r="BY16" s="709"/>
      <c r="BZ16" s="666" t="s">
        <v>502</v>
      </c>
      <c r="CA16" s="437" t="s">
        <v>692</v>
      </c>
      <c r="CB16" s="437" t="s">
        <v>390</v>
      </c>
      <c r="CC16" s="664" t="s">
        <v>277</v>
      </c>
      <c r="CD16" s="766" t="s">
        <v>276</v>
      </c>
      <c r="CE16" s="766"/>
      <c r="CF16" s="709"/>
      <c r="CG16" s="768"/>
      <c r="CH16" s="709"/>
    </row>
    <row r="17" spans="1:98" ht="12" customHeight="1">
      <c r="J17" s="86"/>
      <c r="K17" s="248">
        <v>1</v>
      </c>
      <c r="L17" s="585" t="s">
        <v>96</v>
      </c>
      <c r="M17" s="585" t="s">
        <v>52</v>
      </c>
      <c r="N17" s="591" t="str">
        <f ca="1">OFFSET(N17,0,-1)</f>
        <v>2</v>
      </c>
      <c r="O17" s="586">
        <f ca="1">OFFSET(O17,0,-1)+1</f>
        <v>3</v>
      </c>
      <c r="P17" s="586">
        <f ca="1">OFFSET(P17,0,-1)+1</f>
        <v>4</v>
      </c>
      <c r="Q17" s="586">
        <f ca="1">OFFSET(Q17,0,-1)+1</f>
        <v>5</v>
      </c>
      <c r="R17" s="586">
        <f ca="1">OFFSET(R17,0,-1)+1</f>
        <v>6</v>
      </c>
      <c r="S17" s="767">
        <f ca="1">OFFSET(S17,0,-1)+1</f>
        <v>7</v>
      </c>
      <c r="T17" s="767"/>
      <c r="U17" s="586">
        <f ca="1">OFFSET(U17,0,-2)+1</f>
        <v>8</v>
      </c>
      <c r="V17" s="665">
        <f ca="1">OFFSET(V17,0,-1)+1</f>
        <v>9</v>
      </c>
      <c r="W17" s="665">
        <f ca="1">OFFSET(W17,0,-1)+1</f>
        <v>10</v>
      </c>
      <c r="X17" s="665">
        <f ca="1">OFFSET(X17,0,-1)+1</f>
        <v>11</v>
      </c>
      <c r="Y17" s="665">
        <f ca="1">OFFSET(Y17,0,-1)+1</f>
        <v>12</v>
      </c>
      <c r="Z17" s="767">
        <f ca="1">OFFSET(Z17,0,-1)+1</f>
        <v>13</v>
      </c>
      <c r="AA17" s="767"/>
      <c r="AB17" s="665">
        <f ca="1">OFFSET(AB17,0,-2)+1</f>
        <v>14</v>
      </c>
      <c r="AC17" s="665">
        <f ca="1">OFFSET(AC17,0,-1)+1</f>
        <v>15</v>
      </c>
      <c r="AD17" s="665">
        <f ca="1">OFFSET(AD17,0,-1)+1</f>
        <v>16</v>
      </c>
      <c r="AE17" s="665">
        <f ca="1">OFFSET(AE17,0,-1)+1</f>
        <v>17</v>
      </c>
      <c r="AF17" s="665">
        <f ca="1">OFFSET(AF17,0,-1)+1</f>
        <v>18</v>
      </c>
      <c r="AG17" s="767">
        <f ca="1">OFFSET(AG17,0,-1)+1</f>
        <v>19</v>
      </c>
      <c r="AH17" s="767"/>
      <c r="AI17" s="665">
        <f ca="1">OFFSET(AI17,0,-2)+1</f>
        <v>20</v>
      </c>
      <c r="AJ17" s="665">
        <f ca="1">OFFSET(AJ17,0,-1)+1</f>
        <v>21</v>
      </c>
      <c r="AK17" s="665">
        <f ca="1">OFFSET(AK17,0,-1)+1</f>
        <v>22</v>
      </c>
      <c r="AL17" s="665">
        <f ca="1">OFFSET(AL17,0,-1)+1</f>
        <v>23</v>
      </c>
      <c r="AM17" s="665">
        <f ca="1">OFFSET(AM17,0,-1)+1</f>
        <v>24</v>
      </c>
      <c r="AN17" s="767">
        <f ca="1">OFFSET(AN17,0,-1)+1</f>
        <v>25</v>
      </c>
      <c r="AO17" s="767"/>
      <c r="AP17" s="665">
        <f ca="1">OFFSET(AP17,0,-2)+1</f>
        <v>26</v>
      </c>
      <c r="AQ17" s="665">
        <f ca="1">OFFSET(AQ17,0,-1)+1</f>
        <v>27</v>
      </c>
      <c r="AR17" s="665">
        <f ca="1">OFFSET(AR17,0,-1)+1</f>
        <v>28</v>
      </c>
      <c r="AS17" s="665">
        <f ca="1">OFFSET(AS17,0,-1)+1</f>
        <v>29</v>
      </c>
      <c r="AT17" s="665">
        <f ca="1">OFFSET(AT17,0,-1)+1</f>
        <v>30</v>
      </c>
      <c r="AU17" s="767">
        <f ca="1">OFFSET(AU17,0,-1)+1</f>
        <v>31</v>
      </c>
      <c r="AV17" s="767"/>
      <c r="AW17" s="665">
        <f ca="1">OFFSET(AW17,0,-2)+1</f>
        <v>32</v>
      </c>
      <c r="AX17" s="665">
        <f ca="1">OFFSET(AX17,0,-1)+1</f>
        <v>33</v>
      </c>
      <c r="AY17" s="665">
        <f ca="1">OFFSET(AY17,0,-1)+1</f>
        <v>34</v>
      </c>
      <c r="AZ17" s="665">
        <f ca="1">OFFSET(AZ17,0,-1)+1</f>
        <v>35</v>
      </c>
      <c r="BA17" s="665">
        <f ca="1">OFFSET(BA17,0,-1)+1</f>
        <v>36</v>
      </c>
      <c r="BB17" s="767">
        <f ca="1">OFFSET(BB17,0,-1)+1</f>
        <v>37</v>
      </c>
      <c r="BC17" s="767"/>
      <c r="BD17" s="665">
        <f ca="1">OFFSET(BD17,0,-2)+1</f>
        <v>38</v>
      </c>
      <c r="BE17" s="665">
        <f ca="1">OFFSET(BE17,0,-1)+1</f>
        <v>39</v>
      </c>
      <c r="BF17" s="665">
        <f ca="1">OFFSET(BF17,0,-1)+1</f>
        <v>40</v>
      </c>
      <c r="BG17" s="665">
        <f ca="1">OFFSET(BG17,0,-1)+1</f>
        <v>41</v>
      </c>
      <c r="BH17" s="665">
        <f ca="1">OFFSET(BH17,0,-1)+1</f>
        <v>42</v>
      </c>
      <c r="BI17" s="767">
        <f ca="1">OFFSET(BI17,0,-1)+1</f>
        <v>43</v>
      </c>
      <c r="BJ17" s="767"/>
      <c r="BK17" s="665">
        <f ca="1">OFFSET(BK17,0,-2)+1</f>
        <v>44</v>
      </c>
      <c r="BL17" s="665">
        <f ca="1">OFFSET(BL17,0,-1)+1</f>
        <v>45</v>
      </c>
      <c r="BM17" s="665">
        <f ca="1">OFFSET(BM17,0,-1)+1</f>
        <v>46</v>
      </c>
      <c r="BN17" s="665">
        <f ca="1">OFFSET(BN17,0,-1)+1</f>
        <v>47</v>
      </c>
      <c r="BO17" s="665">
        <f ca="1">OFFSET(BO17,0,-1)+1</f>
        <v>48</v>
      </c>
      <c r="BP17" s="767">
        <f ca="1">OFFSET(BP17,0,-1)+1</f>
        <v>49</v>
      </c>
      <c r="BQ17" s="767"/>
      <c r="BR17" s="665">
        <f ca="1">OFFSET(BR17,0,-2)+1</f>
        <v>50</v>
      </c>
      <c r="BS17" s="665">
        <f ca="1">OFFSET(BS17,0,-1)+1</f>
        <v>51</v>
      </c>
      <c r="BT17" s="665">
        <f ca="1">OFFSET(BT17,0,-1)+1</f>
        <v>52</v>
      </c>
      <c r="BU17" s="665">
        <f ca="1">OFFSET(BU17,0,-1)+1</f>
        <v>53</v>
      </c>
      <c r="BV17" s="665">
        <f ca="1">OFFSET(BV17,0,-1)+1</f>
        <v>54</v>
      </c>
      <c r="BW17" s="767">
        <f ca="1">OFFSET(BW17,0,-1)+1</f>
        <v>55</v>
      </c>
      <c r="BX17" s="767"/>
      <c r="BY17" s="665">
        <f ca="1">OFFSET(BY17,0,-2)+1</f>
        <v>56</v>
      </c>
      <c r="BZ17" s="665">
        <f ca="1">OFFSET(BZ17,0,-1)+1</f>
        <v>57</v>
      </c>
      <c r="CA17" s="665">
        <f ca="1">OFFSET(CA17,0,-1)+1</f>
        <v>58</v>
      </c>
      <c r="CB17" s="665">
        <f ca="1">OFFSET(CB17,0,-1)+1</f>
        <v>59</v>
      </c>
      <c r="CC17" s="665">
        <f ca="1">OFFSET(CC17,0,-1)+1</f>
        <v>60</v>
      </c>
      <c r="CD17" s="767">
        <f ca="1">OFFSET(CD17,0,-1)+1</f>
        <v>61</v>
      </c>
      <c r="CE17" s="767"/>
      <c r="CF17" s="665">
        <f ca="1">OFFSET(CF17,0,-2)+1</f>
        <v>62</v>
      </c>
      <c r="CG17" s="591">
        <f ca="1">OFFSET(CG17,0,-1)</f>
        <v>62</v>
      </c>
      <c r="CH17" s="586">
        <f ca="1">OFFSET(CH17,0,-1)+1</f>
        <v>63</v>
      </c>
    </row>
    <row r="18" spans="1:98" ht="22.5">
      <c r="A18" s="761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7">
        <f>mergeValue(A18)</f>
        <v>1</v>
      </c>
      <c r="M18" s="584" t="s">
        <v>23</v>
      </c>
      <c r="N18" s="590"/>
      <c r="O18" s="734" t="str">
        <f>IF('Перечень тарифов'!J21="","","" &amp; 'Перечень тарифов'!J21 &amp; "")</f>
        <v>Тариф на услуги водоотведения</v>
      </c>
      <c r="P18" s="734"/>
      <c r="Q18" s="734"/>
      <c r="R18" s="734"/>
      <c r="S18" s="734"/>
      <c r="T18" s="734"/>
      <c r="U18" s="734"/>
      <c r="V18" s="734"/>
      <c r="W18" s="734"/>
      <c r="X18" s="734"/>
      <c r="Y18" s="734"/>
      <c r="Z18" s="734"/>
      <c r="AA18" s="734"/>
      <c r="AB18" s="734"/>
      <c r="AC18" s="734"/>
      <c r="AD18" s="734"/>
      <c r="AE18" s="734"/>
      <c r="AF18" s="734"/>
      <c r="AG18" s="734"/>
      <c r="AH18" s="734"/>
      <c r="AI18" s="734"/>
      <c r="AJ18" s="734"/>
      <c r="AK18" s="734"/>
      <c r="AL18" s="734"/>
      <c r="AM18" s="734"/>
      <c r="AN18" s="734"/>
      <c r="AO18" s="734"/>
      <c r="AP18" s="734"/>
      <c r="AQ18" s="734"/>
      <c r="AR18" s="734"/>
      <c r="AS18" s="734"/>
      <c r="AT18" s="734"/>
      <c r="AU18" s="734"/>
      <c r="AV18" s="734"/>
      <c r="AW18" s="734"/>
      <c r="AX18" s="734"/>
      <c r="AY18" s="734"/>
      <c r="AZ18" s="734"/>
      <c r="BA18" s="734"/>
      <c r="BB18" s="734"/>
      <c r="BC18" s="734"/>
      <c r="BD18" s="734"/>
      <c r="BE18" s="734"/>
      <c r="BF18" s="734"/>
      <c r="BG18" s="734"/>
      <c r="BH18" s="734"/>
      <c r="BI18" s="734"/>
      <c r="BJ18" s="734"/>
      <c r="BK18" s="734"/>
      <c r="BL18" s="734"/>
      <c r="BM18" s="734"/>
      <c r="BN18" s="734"/>
      <c r="BO18" s="734"/>
      <c r="BP18" s="734"/>
      <c r="BQ18" s="734"/>
      <c r="BR18" s="734"/>
      <c r="BS18" s="734"/>
      <c r="BT18" s="734"/>
      <c r="BU18" s="734"/>
      <c r="BV18" s="734"/>
      <c r="BW18" s="734"/>
      <c r="BX18" s="734"/>
      <c r="BY18" s="734"/>
      <c r="BZ18" s="734"/>
      <c r="CA18" s="734"/>
      <c r="CB18" s="734"/>
      <c r="CC18" s="734"/>
      <c r="CD18" s="734"/>
      <c r="CE18" s="734"/>
      <c r="CF18" s="734"/>
      <c r="CG18" s="734"/>
      <c r="CH18" s="605" t="s">
        <v>508</v>
      </c>
    </row>
    <row r="19" spans="1:98" hidden="1">
      <c r="A19" s="761"/>
      <c r="B19" s="761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63"/>
      <c r="P19" s="763"/>
      <c r="Q19" s="763"/>
      <c r="R19" s="763"/>
      <c r="S19" s="763"/>
      <c r="T19" s="763"/>
      <c r="U19" s="763"/>
      <c r="V19" s="763"/>
      <c r="W19" s="763"/>
      <c r="X19" s="763"/>
      <c r="Y19" s="763"/>
      <c r="Z19" s="763"/>
      <c r="AA19" s="763"/>
      <c r="AB19" s="763"/>
      <c r="AC19" s="763"/>
      <c r="AD19" s="763"/>
      <c r="AE19" s="763"/>
      <c r="AF19" s="763"/>
      <c r="AG19" s="763"/>
      <c r="AH19" s="763"/>
      <c r="AI19" s="763"/>
      <c r="AJ19" s="763"/>
      <c r="AK19" s="763"/>
      <c r="AL19" s="763"/>
      <c r="AM19" s="763"/>
      <c r="AN19" s="763"/>
      <c r="AO19" s="763"/>
      <c r="AP19" s="763"/>
      <c r="AQ19" s="763"/>
      <c r="AR19" s="763"/>
      <c r="AS19" s="763"/>
      <c r="AT19" s="763"/>
      <c r="AU19" s="763"/>
      <c r="AV19" s="763"/>
      <c r="AW19" s="763"/>
      <c r="AX19" s="763"/>
      <c r="AY19" s="763"/>
      <c r="AZ19" s="763"/>
      <c r="BA19" s="763"/>
      <c r="BB19" s="763"/>
      <c r="BC19" s="763"/>
      <c r="BD19" s="763"/>
      <c r="BE19" s="763"/>
      <c r="BF19" s="763"/>
      <c r="BG19" s="763"/>
      <c r="BH19" s="763"/>
      <c r="BI19" s="763"/>
      <c r="BJ19" s="763"/>
      <c r="BK19" s="763"/>
      <c r="BL19" s="763"/>
      <c r="BM19" s="763"/>
      <c r="BN19" s="763"/>
      <c r="BO19" s="763"/>
      <c r="BP19" s="763"/>
      <c r="BQ19" s="763"/>
      <c r="BR19" s="763"/>
      <c r="BS19" s="763"/>
      <c r="BT19" s="763"/>
      <c r="BU19" s="763"/>
      <c r="BV19" s="763"/>
      <c r="BW19" s="763"/>
      <c r="BX19" s="763"/>
      <c r="BY19" s="763"/>
      <c r="BZ19" s="763"/>
      <c r="CA19" s="763"/>
      <c r="CB19" s="763"/>
      <c r="CC19" s="763"/>
      <c r="CD19" s="763"/>
      <c r="CE19" s="763"/>
      <c r="CF19" s="763"/>
      <c r="CG19" s="763"/>
      <c r="CH19" s="286"/>
    </row>
    <row r="20" spans="1:98" ht="45">
      <c r="A20" s="761"/>
      <c r="B20" s="761"/>
      <c r="C20" s="761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656</v>
      </c>
      <c r="N20" s="285"/>
      <c r="O20" s="763"/>
      <c r="P20" s="763"/>
      <c r="Q20" s="763"/>
      <c r="R20" s="763"/>
      <c r="S20" s="763"/>
      <c r="T20" s="763"/>
      <c r="U20" s="763"/>
      <c r="V20" s="763"/>
      <c r="W20" s="763"/>
      <c r="X20" s="763"/>
      <c r="Y20" s="763"/>
      <c r="Z20" s="763"/>
      <c r="AA20" s="763"/>
      <c r="AB20" s="763"/>
      <c r="AC20" s="763"/>
      <c r="AD20" s="763"/>
      <c r="AE20" s="763"/>
      <c r="AF20" s="763"/>
      <c r="AG20" s="763"/>
      <c r="AH20" s="763"/>
      <c r="AI20" s="763"/>
      <c r="AJ20" s="763"/>
      <c r="AK20" s="763"/>
      <c r="AL20" s="763"/>
      <c r="AM20" s="763"/>
      <c r="AN20" s="763"/>
      <c r="AO20" s="763"/>
      <c r="AP20" s="763"/>
      <c r="AQ20" s="763"/>
      <c r="AR20" s="763"/>
      <c r="AS20" s="763"/>
      <c r="AT20" s="763"/>
      <c r="AU20" s="763"/>
      <c r="AV20" s="763"/>
      <c r="AW20" s="763"/>
      <c r="AX20" s="763"/>
      <c r="AY20" s="763"/>
      <c r="AZ20" s="763"/>
      <c r="BA20" s="763"/>
      <c r="BB20" s="763"/>
      <c r="BC20" s="763"/>
      <c r="BD20" s="763"/>
      <c r="BE20" s="763"/>
      <c r="BF20" s="763"/>
      <c r="BG20" s="763"/>
      <c r="BH20" s="763"/>
      <c r="BI20" s="763"/>
      <c r="BJ20" s="763"/>
      <c r="BK20" s="763"/>
      <c r="BL20" s="763"/>
      <c r="BM20" s="763"/>
      <c r="BN20" s="763"/>
      <c r="BO20" s="763"/>
      <c r="BP20" s="763"/>
      <c r="BQ20" s="763"/>
      <c r="BR20" s="763"/>
      <c r="BS20" s="763"/>
      <c r="BT20" s="763"/>
      <c r="BU20" s="763"/>
      <c r="BV20" s="763"/>
      <c r="BW20" s="763"/>
      <c r="BX20" s="763"/>
      <c r="BY20" s="763"/>
      <c r="BZ20" s="763"/>
      <c r="CA20" s="763"/>
      <c r="CB20" s="763"/>
      <c r="CC20" s="763"/>
      <c r="CD20" s="763"/>
      <c r="CE20" s="763"/>
      <c r="CF20" s="763"/>
      <c r="CG20" s="763"/>
      <c r="CH20" s="286" t="s">
        <v>657</v>
      </c>
      <c r="CL20" s="317"/>
    </row>
    <row r="21" spans="1:98" ht="33.75">
      <c r="A21" s="761"/>
      <c r="B21" s="761"/>
      <c r="C21" s="761"/>
      <c r="D21" s="761">
        <v>1</v>
      </c>
      <c r="E21" s="342"/>
      <c r="F21" s="342"/>
      <c r="G21" s="342"/>
      <c r="H21" s="342"/>
      <c r="I21" s="757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70"/>
      <c r="P21" s="770"/>
      <c r="Q21" s="770"/>
      <c r="R21" s="770"/>
      <c r="S21" s="770"/>
      <c r="T21" s="770"/>
      <c r="U21" s="770"/>
      <c r="V21" s="770"/>
      <c r="W21" s="770"/>
      <c r="X21" s="770"/>
      <c r="Y21" s="770"/>
      <c r="Z21" s="770"/>
      <c r="AA21" s="770"/>
      <c r="AB21" s="770"/>
      <c r="AC21" s="770"/>
      <c r="AD21" s="770"/>
      <c r="AE21" s="770"/>
      <c r="AF21" s="770"/>
      <c r="AG21" s="770"/>
      <c r="AH21" s="770"/>
      <c r="AI21" s="770"/>
      <c r="AJ21" s="770"/>
      <c r="AK21" s="770"/>
      <c r="AL21" s="770"/>
      <c r="AM21" s="770"/>
      <c r="AN21" s="770"/>
      <c r="AO21" s="770"/>
      <c r="AP21" s="770"/>
      <c r="AQ21" s="770"/>
      <c r="AR21" s="770"/>
      <c r="AS21" s="770"/>
      <c r="AT21" s="770"/>
      <c r="AU21" s="770"/>
      <c r="AV21" s="770"/>
      <c r="AW21" s="770"/>
      <c r="AX21" s="770"/>
      <c r="AY21" s="770"/>
      <c r="AZ21" s="770"/>
      <c r="BA21" s="770"/>
      <c r="BB21" s="770"/>
      <c r="BC21" s="770"/>
      <c r="BD21" s="770"/>
      <c r="BE21" s="770"/>
      <c r="BF21" s="770"/>
      <c r="BG21" s="770"/>
      <c r="BH21" s="770"/>
      <c r="BI21" s="770"/>
      <c r="BJ21" s="770"/>
      <c r="BK21" s="770"/>
      <c r="BL21" s="770"/>
      <c r="BM21" s="770"/>
      <c r="BN21" s="770"/>
      <c r="BO21" s="770"/>
      <c r="BP21" s="770"/>
      <c r="BQ21" s="770"/>
      <c r="BR21" s="770"/>
      <c r="BS21" s="770"/>
      <c r="BT21" s="770"/>
      <c r="BU21" s="770"/>
      <c r="BV21" s="770"/>
      <c r="BW21" s="770"/>
      <c r="BX21" s="770"/>
      <c r="BY21" s="770"/>
      <c r="BZ21" s="770"/>
      <c r="CA21" s="770"/>
      <c r="CB21" s="770"/>
      <c r="CC21" s="770"/>
      <c r="CD21" s="770"/>
      <c r="CE21" s="770"/>
      <c r="CF21" s="770"/>
      <c r="CG21" s="770"/>
      <c r="CH21" s="286" t="s">
        <v>634</v>
      </c>
      <c r="CL21" s="317"/>
    </row>
    <row r="22" spans="1:98" ht="33.75">
      <c r="A22" s="761"/>
      <c r="B22" s="761"/>
      <c r="C22" s="761"/>
      <c r="D22" s="761"/>
      <c r="E22" s="761">
        <v>1</v>
      </c>
      <c r="F22" s="342"/>
      <c r="G22" s="342"/>
      <c r="H22" s="342"/>
      <c r="I22" s="757"/>
      <c r="J22" s="757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69" t="s">
        <v>503</v>
      </c>
      <c r="P22" s="769"/>
      <c r="Q22" s="769"/>
      <c r="R22" s="769"/>
      <c r="S22" s="769"/>
      <c r="T22" s="769"/>
      <c r="U22" s="769"/>
      <c r="V22" s="769"/>
      <c r="W22" s="769"/>
      <c r="X22" s="769"/>
      <c r="Y22" s="769"/>
      <c r="Z22" s="769"/>
      <c r="AA22" s="769"/>
      <c r="AB22" s="769"/>
      <c r="AC22" s="769"/>
      <c r="AD22" s="769"/>
      <c r="AE22" s="769"/>
      <c r="AF22" s="769"/>
      <c r="AG22" s="769"/>
      <c r="AH22" s="769"/>
      <c r="AI22" s="769"/>
      <c r="AJ22" s="769"/>
      <c r="AK22" s="769"/>
      <c r="AL22" s="769"/>
      <c r="AM22" s="769"/>
      <c r="AN22" s="769"/>
      <c r="AO22" s="769"/>
      <c r="AP22" s="769"/>
      <c r="AQ22" s="769"/>
      <c r="AR22" s="769"/>
      <c r="AS22" s="769"/>
      <c r="AT22" s="769"/>
      <c r="AU22" s="769"/>
      <c r="AV22" s="769"/>
      <c r="AW22" s="769"/>
      <c r="AX22" s="769"/>
      <c r="AY22" s="769"/>
      <c r="AZ22" s="769"/>
      <c r="BA22" s="769"/>
      <c r="BB22" s="769"/>
      <c r="BC22" s="769"/>
      <c r="BD22" s="769"/>
      <c r="BE22" s="769"/>
      <c r="BF22" s="769"/>
      <c r="BG22" s="769"/>
      <c r="BH22" s="769"/>
      <c r="BI22" s="769"/>
      <c r="BJ22" s="769"/>
      <c r="BK22" s="769"/>
      <c r="BL22" s="769"/>
      <c r="BM22" s="769"/>
      <c r="BN22" s="769"/>
      <c r="BO22" s="769"/>
      <c r="BP22" s="769"/>
      <c r="BQ22" s="769"/>
      <c r="BR22" s="769"/>
      <c r="BS22" s="769"/>
      <c r="BT22" s="769"/>
      <c r="BU22" s="769"/>
      <c r="BV22" s="769"/>
      <c r="BW22" s="769"/>
      <c r="BX22" s="769"/>
      <c r="BY22" s="769"/>
      <c r="BZ22" s="769"/>
      <c r="CA22" s="769"/>
      <c r="CB22" s="769"/>
      <c r="CC22" s="769"/>
      <c r="CD22" s="769"/>
      <c r="CE22" s="769"/>
      <c r="CF22" s="769"/>
      <c r="CG22" s="769"/>
      <c r="CH22" s="286" t="s">
        <v>510</v>
      </c>
      <c r="CJ22" s="317" t="str">
        <f>strCheckUnique(CK22:CK25)</f>
        <v/>
      </c>
      <c r="CL22" s="317"/>
    </row>
    <row r="23" spans="1:98" ht="66" customHeight="1">
      <c r="A23" s="761"/>
      <c r="B23" s="761"/>
      <c r="C23" s="761"/>
      <c r="D23" s="761"/>
      <c r="E23" s="761"/>
      <c r="F23" s="340">
        <v>1</v>
      </c>
      <c r="G23" s="340"/>
      <c r="H23" s="340"/>
      <c r="I23" s="757"/>
      <c r="J23" s="757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 t="s">
        <v>2381</v>
      </c>
      <c r="N23" s="756"/>
      <c r="O23" s="669">
        <v>26.92</v>
      </c>
      <c r="P23" s="192"/>
      <c r="Q23" s="192"/>
      <c r="R23" s="753" t="s">
        <v>1458</v>
      </c>
      <c r="S23" s="754" t="s">
        <v>87</v>
      </c>
      <c r="T23" s="753" t="s">
        <v>2384</v>
      </c>
      <c r="U23" s="754" t="s">
        <v>87</v>
      </c>
      <c r="V23" s="669">
        <v>29.96</v>
      </c>
      <c r="W23" s="192"/>
      <c r="X23" s="192"/>
      <c r="Y23" s="753" t="s">
        <v>2385</v>
      </c>
      <c r="Z23" s="754" t="s">
        <v>87</v>
      </c>
      <c r="AA23" s="753" t="s">
        <v>2386</v>
      </c>
      <c r="AB23" s="754" t="s">
        <v>87</v>
      </c>
      <c r="AC23" s="669">
        <v>29.96</v>
      </c>
      <c r="AD23" s="192"/>
      <c r="AE23" s="192"/>
      <c r="AF23" s="753" t="s">
        <v>2387</v>
      </c>
      <c r="AG23" s="754" t="s">
        <v>87</v>
      </c>
      <c r="AH23" s="753" t="s">
        <v>2388</v>
      </c>
      <c r="AI23" s="754" t="s">
        <v>87</v>
      </c>
      <c r="AJ23" s="669">
        <v>32.65</v>
      </c>
      <c r="AK23" s="192"/>
      <c r="AL23" s="192"/>
      <c r="AM23" s="753" t="s">
        <v>2389</v>
      </c>
      <c r="AN23" s="754" t="s">
        <v>87</v>
      </c>
      <c r="AO23" s="753" t="s">
        <v>2390</v>
      </c>
      <c r="AP23" s="754" t="s">
        <v>87</v>
      </c>
      <c r="AQ23" s="669">
        <v>32.65</v>
      </c>
      <c r="AR23" s="192"/>
      <c r="AS23" s="192"/>
      <c r="AT23" s="753" t="s">
        <v>2391</v>
      </c>
      <c r="AU23" s="754" t="s">
        <v>87</v>
      </c>
      <c r="AV23" s="753" t="s">
        <v>2392</v>
      </c>
      <c r="AW23" s="754" t="s">
        <v>87</v>
      </c>
      <c r="AX23" s="669">
        <v>35.200000000000003</v>
      </c>
      <c r="AY23" s="192"/>
      <c r="AZ23" s="192"/>
      <c r="BA23" s="753" t="s">
        <v>2393</v>
      </c>
      <c r="BB23" s="754" t="s">
        <v>87</v>
      </c>
      <c r="BC23" s="753" t="s">
        <v>2394</v>
      </c>
      <c r="BD23" s="754" t="s">
        <v>87</v>
      </c>
      <c r="BE23" s="669">
        <v>35.200000000000003</v>
      </c>
      <c r="BF23" s="192"/>
      <c r="BG23" s="192"/>
      <c r="BH23" s="753" t="s">
        <v>2395</v>
      </c>
      <c r="BI23" s="754" t="s">
        <v>87</v>
      </c>
      <c r="BJ23" s="753" t="s">
        <v>2396</v>
      </c>
      <c r="BK23" s="754" t="s">
        <v>87</v>
      </c>
      <c r="BL23" s="669">
        <v>38.15</v>
      </c>
      <c r="BM23" s="192"/>
      <c r="BN23" s="192"/>
      <c r="BO23" s="753" t="s">
        <v>2397</v>
      </c>
      <c r="BP23" s="754" t="s">
        <v>87</v>
      </c>
      <c r="BQ23" s="753" t="s">
        <v>2398</v>
      </c>
      <c r="BR23" s="754" t="s">
        <v>87</v>
      </c>
      <c r="BS23" s="669">
        <v>38.15</v>
      </c>
      <c r="BT23" s="192"/>
      <c r="BU23" s="192"/>
      <c r="BV23" s="753" t="s">
        <v>2399</v>
      </c>
      <c r="BW23" s="754" t="s">
        <v>87</v>
      </c>
      <c r="BX23" s="753" t="s">
        <v>2400</v>
      </c>
      <c r="BY23" s="754" t="s">
        <v>87</v>
      </c>
      <c r="BZ23" s="669">
        <v>41.3</v>
      </c>
      <c r="CA23" s="192"/>
      <c r="CB23" s="192"/>
      <c r="CC23" s="753" t="s">
        <v>2401</v>
      </c>
      <c r="CD23" s="754" t="s">
        <v>87</v>
      </c>
      <c r="CE23" s="753" t="s">
        <v>1459</v>
      </c>
      <c r="CF23" s="754" t="s">
        <v>88</v>
      </c>
      <c r="CG23" s="282"/>
      <c r="CH23" s="750" t="s">
        <v>511</v>
      </c>
      <c r="CI23" s="604" t="str">
        <f>strCheckDate(O24:CG24)</f>
        <v/>
      </c>
      <c r="CK23" s="317" t="str">
        <f>IF(M23="","",M23 )</f>
        <v>Население с НДС</v>
      </c>
      <c r="CL23" s="317"/>
      <c r="CM23" s="317"/>
      <c r="CN23" s="317"/>
    </row>
    <row r="24" spans="1:98" ht="14.25" hidden="1" customHeight="1">
      <c r="A24" s="761"/>
      <c r="B24" s="761"/>
      <c r="C24" s="761"/>
      <c r="D24" s="761"/>
      <c r="E24" s="761"/>
      <c r="F24" s="340"/>
      <c r="G24" s="340"/>
      <c r="H24" s="340"/>
      <c r="I24" s="757"/>
      <c r="J24" s="757"/>
      <c r="K24" s="344"/>
      <c r="L24" s="171"/>
      <c r="M24" s="205"/>
      <c r="N24" s="756"/>
      <c r="O24" s="299"/>
      <c r="P24" s="296"/>
      <c r="Q24" s="297" t="str">
        <f>R23 &amp; "-" &amp; T23</f>
        <v>01.01.2019-30.06.2019</v>
      </c>
      <c r="R24" s="753"/>
      <c r="S24" s="754"/>
      <c r="T24" s="755"/>
      <c r="U24" s="754"/>
      <c r="V24" s="299"/>
      <c r="W24" s="296"/>
      <c r="X24" s="297" t="str">
        <f>Y23 &amp; "-" &amp; AA23</f>
        <v>01.07.2019-31.12.2019</v>
      </c>
      <c r="Y24" s="753"/>
      <c r="Z24" s="754"/>
      <c r="AA24" s="755"/>
      <c r="AB24" s="754"/>
      <c r="AC24" s="299"/>
      <c r="AD24" s="296"/>
      <c r="AE24" s="297" t="str">
        <f>AF23 &amp; "-" &amp; AH23</f>
        <v>01.01.2020-30.06.2020</v>
      </c>
      <c r="AF24" s="753"/>
      <c r="AG24" s="754"/>
      <c r="AH24" s="755"/>
      <c r="AI24" s="754"/>
      <c r="AJ24" s="299"/>
      <c r="AK24" s="296"/>
      <c r="AL24" s="297" t="str">
        <f>AM23 &amp; "-" &amp; AO23</f>
        <v>01.07.2020-31.12.2020</v>
      </c>
      <c r="AM24" s="753"/>
      <c r="AN24" s="754"/>
      <c r="AO24" s="755"/>
      <c r="AP24" s="754"/>
      <c r="AQ24" s="299"/>
      <c r="AR24" s="296"/>
      <c r="AS24" s="297" t="str">
        <f>AT23 &amp; "-" &amp; AV23</f>
        <v>01.01.2021-30.06.2021</v>
      </c>
      <c r="AT24" s="753"/>
      <c r="AU24" s="754"/>
      <c r="AV24" s="755"/>
      <c r="AW24" s="754"/>
      <c r="AX24" s="299"/>
      <c r="AY24" s="296"/>
      <c r="AZ24" s="297" t="str">
        <f>BA23 &amp; "-" &amp; BC23</f>
        <v>01.07.2021-31.12.2021</v>
      </c>
      <c r="BA24" s="753"/>
      <c r="BB24" s="754"/>
      <c r="BC24" s="755"/>
      <c r="BD24" s="754"/>
      <c r="BE24" s="299"/>
      <c r="BF24" s="296"/>
      <c r="BG24" s="297" t="str">
        <f>BH23 &amp; "-" &amp; BJ23</f>
        <v>01.01.2022-30.06.2022</v>
      </c>
      <c r="BH24" s="753"/>
      <c r="BI24" s="754"/>
      <c r="BJ24" s="755"/>
      <c r="BK24" s="754"/>
      <c r="BL24" s="299"/>
      <c r="BM24" s="296"/>
      <c r="BN24" s="297" t="str">
        <f>BO23 &amp; "-" &amp; BQ23</f>
        <v>01.07.2022-31.12.2022</v>
      </c>
      <c r="BO24" s="753"/>
      <c r="BP24" s="754"/>
      <c r="BQ24" s="755"/>
      <c r="BR24" s="754"/>
      <c r="BS24" s="299"/>
      <c r="BT24" s="296"/>
      <c r="BU24" s="297" t="str">
        <f>BV23 &amp; "-" &amp; BX23</f>
        <v>01.01.2023-30.06.2023</v>
      </c>
      <c r="BV24" s="753"/>
      <c r="BW24" s="754"/>
      <c r="BX24" s="755"/>
      <c r="BY24" s="754"/>
      <c r="BZ24" s="299"/>
      <c r="CA24" s="296"/>
      <c r="CB24" s="297" t="str">
        <f>CC23 &amp; "-" &amp; CE23</f>
        <v>01.07.2023-31.12.2023</v>
      </c>
      <c r="CC24" s="753"/>
      <c r="CD24" s="754"/>
      <c r="CE24" s="755"/>
      <c r="CF24" s="754"/>
      <c r="CG24" s="282"/>
      <c r="CH24" s="751"/>
      <c r="CL24" s="317"/>
    </row>
    <row r="25" spans="1:98" customFormat="1" ht="15" customHeight="1">
      <c r="A25" s="761"/>
      <c r="B25" s="761"/>
      <c r="C25" s="761"/>
      <c r="D25" s="761"/>
      <c r="E25" s="761"/>
      <c r="F25" s="340"/>
      <c r="G25" s="340"/>
      <c r="H25" s="340"/>
      <c r="I25" s="757"/>
      <c r="J25" s="757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57"/>
      <c r="AD25" s="157"/>
      <c r="AE25" s="157"/>
      <c r="AF25" s="262"/>
      <c r="AG25" s="198"/>
      <c r="AH25" s="198"/>
      <c r="AI25" s="198"/>
      <c r="AJ25" s="157"/>
      <c r="AK25" s="157"/>
      <c r="AL25" s="157"/>
      <c r="AM25" s="262"/>
      <c r="AN25" s="198"/>
      <c r="AO25" s="198"/>
      <c r="AP25" s="198"/>
      <c r="AQ25" s="157"/>
      <c r="AR25" s="157"/>
      <c r="AS25" s="157"/>
      <c r="AT25" s="262"/>
      <c r="AU25" s="198"/>
      <c r="AV25" s="198"/>
      <c r="AW25" s="198"/>
      <c r="AX25" s="157"/>
      <c r="AY25" s="157"/>
      <c r="AZ25" s="157"/>
      <c r="BA25" s="262"/>
      <c r="BB25" s="198"/>
      <c r="BC25" s="198"/>
      <c r="BD25" s="198"/>
      <c r="BE25" s="157"/>
      <c r="BF25" s="157"/>
      <c r="BG25" s="157"/>
      <c r="BH25" s="262"/>
      <c r="BI25" s="198"/>
      <c r="BJ25" s="198"/>
      <c r="BK25" s="198"/>
      <c r="BL25" s="157"/>
      <c r="BM25" s="157"/>
      <c r="BN25" s="157"/>
      <c r="BO25" s="262"/>
      <c r="BP25" s="198"/>
      <c r="BQ25" s="198"/>
      <c r="BR25" s="198"/>
      <c r="BS25" s="157"/>
      <c r="BT25" s="157"/>
      <c r="BU25" s="157"/>
      <c r="BV25" s="262"/>
      <c r="BW25" s="198"/>
      <c r="BX25" s="198"/>
      <c r="BY25" s="198"/>
      <c r="BZ25" s="157"/>
      <c r="CA25" s="157"/>
      <c r="CB25" s="157"/>
      <c r="CC25" s="262"/>
      <c r="CD25" s="198"/>
      <c r="CE25" s="198"/>
      <c r="CF25" s="198"/>
      <c r="CG25" s="186"/>
      <c r="CH25" s="752"/>
      <c r="CI25" s="307"/>
      <c r="CJ25" s="307"/>
      <c r="CK25" s="307"/>
      <c r="CL25" s="317"/>
      <c r="CM25" s="307"/>
      <c r="CN25" s="298"/>
      <c r="CO25" s="298"/>
      <c r="CP25" s="298"/>
      <c r="CQ25" s="298"/>
      <c r="CR25" s="298"/>
      <c r="CS25" s="298"/>
      <c r="CT25" s="35"/>
    </row>
    <row r="26" spans="1:98" ht="33.75" customHeight="1">
      <c r="A26" s="761"/>
      <c r="B26" s="761"/>
      <c r="C26" s="761"/>
      <c r="D26" s="761"/>
      <c r="E26" s="761">
        <v>2</v>
      </c>
      <c r="F26" s="654"/>
      <c r="G26" s="654"/>
      <c r="H26" s="654"/>
      <c r="I26" s="757"/>
      <c r="J26" s="757" t="s">
        <v>2377</v>
      </c>
      <c r="K26" s="101"/>
      <c r="L26" s="655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58" t="s">
        <v>306</v>
      </c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9"/>
      <c r="AC26" s="759"/>
      <c r="AD26" s="759"/>
      <c r="AE26" s="759"/>
      <c r="AF26" s="759"/>
      <c r="AG26" s="759"/>
      <c r="AH26" s="759"/>
      <c r="AI26" s="759"/>
      <c r="AJ26" s="759"/>
      <c r="AK26" s="759"/>
      <c r="AL26" s="759"/>
      <c r="AM26" s="759"/>
      <c r="AN26" s="759"/>
      <c r="AO26" s="759"/>
      <c r="AP26" s="759"/>
      <c r="AQ26" s="759"/>
      <c r="AR26" s="759"/>
      <c r="AS26" s="759"/>
      <c r="AT26" s="759"/>
      <c r="AU26" s="759"/>
      <c r="AV26" s="759"/>
      <c r="AW26" s="759"/>
      <c r="AX26" s="759"/>
      <c r="AY26" s="759"/>
      <c r="AZ26" s="759"/>
      <c r="BA26" s="759"/>
      <c r="BB26" s="759"/>
      <c r="BC26" s="759"/>
      <c r="BD26" s="759"/>
      <c r="BE26" s="759"/>
      <c r="BF26" s="759"/>
      <c r="BG26" s="759"/>
      <c r="BH26" s="759"/>
      <c r="BI26" s="759"/>
      <c r="BJ26" s="759"/>
      <c r="BK26" s="759"/>
      <c r="BL26" s="759"/>
      <c r="BM26" s="759"/>
      <c r="BN26" s="759"/>
      <c r="BO26" s="759"/>
      <c r="BP26" s="759"/>
      <c r="BQ26" s="759"/>
      <c r="BR26" s="759"/>
      <c r="BS26" s="759"/>
      <c r="BT26" s="759"/>
      <c r="BU26" s="759"/>
      <c r="BV26" s="759"/>
      <c r="BW26" s="759"/>
      <c r="BX26" s="759"/>
      <c r="BY26" s="759"/>
      <c r="BZ26" s="759"/>
      <c r="CA26" s="759"/>
      <c r="CB26" s="759"/>
      <c r="CC26" s="759"/>
      <c r="CD26" s="759"/>
      <c r="CE26" s="759"/>
      <c r="CF26" s="759"/>
      <c r="CG26" s="760"/>
      <c r="CH26" s="286" t="s">
        <v>510</v>
      </c>
      <c r="CJ26" s="317" t="str">
        <f>strCheckUnique(CK26:CK29)</f>
        <v/>
      </c>
      <c r="CL26" s="317"/>
    </row>
    <row r="27" spans="1:98" ht="66" customHeight="1">
      <c r="A27" s="761"/>
      <c r="B27" s="761"/>
      <c r="C27" s="761"/>
      <c r="D27" s="761"/>
      <c r="E27" s="761"/>
      <c r="F27" s="340">
        <v>1</v>
      </c>
      <c r="G27" s="340"/>
      <c r="H27" s="340"/>
      <c r="I27" s="757"/>
      <c r="J27" s="757"/>
      <c r="K27" s="344"/>
      <c r="L27" s="655" t="str">
        <f>mergeValue(A27) &amp;"."&amp; mergeValue(B27)&amp;"."&amp; mergeValue(C27)&amp;"."&amp; mergeValue(D27)&amp;"."&amp; mergeValue(E27)&amp;"."&amp; mergeValue(F27)</f>
        <v>1.1.1.1.2.1</v>
      </c>
      <c r="M27" s="333" t="s">
        <v>2382</v>
      </c>
      <c r="N27" s="756"/>
      <c r="O27" s="669">
        <v>65.87</v>
      </c>
      <c r="P27" s="192"/>
      <c r="Q27" s="192"/>
      <c r="R27" s="753" t="s">
        <v>1458</v>
      </c>
      <c r="S27" s="754" t="s">
        <v>87</v>
      </c>
      <c r="T27" s="753" t="s">
        <v>2384</v>
      </c>
      <c r="U27" s="754" t="s">
        <v>87</v>
      </c>
      <c r="V27" s="669">
        <v>73.31</v>
      </c>
      <c r="W27" s="192"/>
      <c r="X27" s="192"/>
      <c r="Y27" s="753" t="s">
        <v>2385</v>
      </c>
      <c r="Z27" s="754" t="s">
        <v>87</v>
      </c>
      <c r="AA27" s="753" t="s">
        <v>2386</v>
      </c>
      <c r="AB27" s="754" t="s">
        <v>87</v>
      </c>
      <c r="AC27" s="669">
        <v>73.31</v>
      </c>
      <c r="AD27" s="192"/>
      <c r="AE27" s="192"/>
      <c r="AF27" s="753" t="s">
        <v>2387</v>
      </c>
      <c r="AG27" s="754" t="s">
        <v>87</v>
      </c>
      <c r="AH27" s="753" t="s">
        <v>2388</v>
      </c>
      <c r="AI27" s="754" t="s">
        <v>87</v>
      </c>
      <c r="AJ27" s="669">
        <v>78.05</v>
      </c>
      <c r="AK27" s="192"/>
      <c r="AL27" s="192"/>
      <c r="AM27" s="753" t="s">
        <v>2389</v>
      </c>
      <c r="AN27" s="754" t="s">
        <v>87</v>
      </c>
      <c r="AO27" s="753" t="s">
        <v>2390</v>
      </c>
      <c r="AP27" s="754" t="s">
        <v>87</v>
      </c>
      <c r="AQ27" s="669">
        <v>78.05</v>
      </c>
      <c r="AR27" s="192"/>
      <c r="AS27" s="192"/>
      <c r="AT27" s="753" t="s">
        <v>2391</v>
      </c>
      <c r="AU27" s="754" t="s">
        <v>87</v>
      </c>
      <c r="AV27" s="753" t="s">
        <v>2392</v>
      </c>
      <c r="AW27" s="754" t="s">
        <v>87</v>
      </c>
      <c r="AX27" s="669">
        <v>81.16</v>
      </c>
      <c r="AY27" s="192"/>
      <c r="AZ27" s="192"/>
      <c r="BA27" s="753" t="s">
        <v>2393</v>
      </c>
      <c r="BB27" s="754" t="s">
        <v>87</v>
      </c>
      <c r="BC27" s="753" t="s">
        <v>2394</v>
      </c>
      <c r="BD27" s="754" t="s">
        <v>87</v>
      </c>
      <c r="BE27" s="669">
        <v>81.16</v>
      </c>
      <c r="BF27" s="192"/>
      <c r="BG27" s="192"/>
      <c r="BH27" s="753" t="s">
        <v>2395</v>
      </c>
      <c r="BI27" s="754" t="s">
        <v>87</v>
      </c>
      <c r="BJ27" s="753" t="s">
        <v>2396</v>
      </c>
      <c r="BK27" s="754" t="s">
        <v>87</v>
      </c>
      <c r="BL27" s="669">
        <v>84.96</v>
      </c>
      <c r="BM27" s="192"/>
      <c r="BN27" s="192"/>
      <c r="BO27" s="753" t="s">
        <v>2397</v>
      </c>
      <c r="BP27" s="754" t="s">
        <v>87</v>
      </c>
      <c r="BQ27" s="753" t="s">
        <v>2398</v>
      </c>
      <c r="BR27" s="754" t="s">
        <v>87</v>
      </c>
      <c r="BS27" s="669">
        <v>84.96</v>
      </c>
      <c r="BT27" s="192"/>
      <c r="BU27" s="192"/>
      <c r="BV27" s="753" t="s">
        <v>2399</v>
      </c>
      <c r="BW27" s="754" t="s">
        <v>87</v>
      </c>
      <c r="BX27" s="753" t="s">
        <v>2400</v>
      </c>
      <c r="BY27" s="754" t="s">
        <v>87</v>
      </c>
      <c r="BZ27" s="669">
        <v>89.91</v>
      </c>
      <c r="CA27" s="192"/>
      <c r="CB27" s="192"/>
      <c r="CC27" s="753" t="s">
        <v>2401</v>
      </c>
      <c r="CD27" s="754" t="s">
        <v>87</v>
      </c>
      <c r="CE27" s="753" t="s">
        <v>1459</v>
      </c>
      <c r="CF27" s="754" t="s">
        <v>88</v>
      </c>
      <c r="CG27" s="282"/>
      <c r="CH27" s="750" t="s">
        <v>511</v>
      </c>
      <c r="CI27" s="298" t="str">
        <f>strCheckDate(O28:CG28)</f>
        <v/>
      </c>
      <c r="CK27" s="317" t="str">
        <f>IF(M27="","",M27 )</f>
        <v>Бюджетные потребители</v>
      </c>
      <c r="CL27" s="317"/>
      <c r="CM27" s="317"/>
      <c r="CN27" s="317"/>
    </row>
    <row r="28" spans="1:98" ht="14.25" hidden="1" customHeight="1">
      <c r="A28" s="761"/>
      <c r="B28" s="761"/>
      <c r="C28" s="761"/>
      <c r="D28" s="761"/>
      <c r="E28" s="761"/>
      <c r="F28" s="340"/>
      <c r="G28" s="340"/>
      <c r="H28" s="340"/>
      <c r="I28" s="757"/>
      <c r="J28" s="757"/>
      <c r="K28" s="344"/>
      <c r="L28" s="171"/>
      <c r="M28" s="205"/>
      <c r="N28" s="756"/>
      <c r="O28" s="299"/>
      <c r="P28" s="296"/>
      <c r="Q28" s="297" t="str">
        <f>R27 &amp; "-" &amp; T27</f>
        <v>01.01.2019-30.06.2019</v>
      </c>
      <c r="R28" s="753"/>
      <c r="S28" s="754"/>
      <c r="T28" s="755"/>
      <c r="U28" s="754"/>
      <c r="V28" s="299"/>
      <c r="W28" s="296"/>
      <c r="X28" s="297" t="str">
        <f>Y27 &amp; "-" &amp; AA27</f>
        <v>01.07.2019-31.12.2019</v>
      </c>
      <c r="Y28" s="753"/>
      <c r="Z28" s="754"/>
      <c r="AA28" s="755"/>
      <c r="AB28" s="754"/>
      <c r="AC28" s="299"/>
      <c r="AD28" s="296"/>
      <c r="AE28" s="297" t="str">
        <f>AF27 &amp; "-" &amp; AH27</f>
        <v>01.01.2020-30.06.2020</v>
      </c>
      <c r="AF28" s="753"/>
      <c r="AG28" s="754"/>
      <c r="AH28" s="755"/>
      <c r="AI28" s="754"/>
      <c r="AJ28" s="299"/>
      <c r="AK28" s="296"/>
      <c r="AL28" s="297" t="str">
        <f>AM27 &amp; "-" &amp; AO27</f>
        <v>01.07.2020-31.12.2020</v>
      </c>
      <c r="AM28" s="753"/>
      <c r="AN28" s="754"/>
      <c r="AO28" s="755"/>
      <c r="AP28" s="754"/>
      <c r="AQ28" s="299"/>
      <c r="AR28" s="296"/>
      <c r="AS28" s="297" t="str">
        <f>AT27 &amp; "-" &amp; AV27</f>
        <v>01.01.2021-30.06.2021</v>
      </c>
      <c r="AT28" s="753"/>
      <c r="AU28" s="754"/>
      <c r="AV28" s="755"/>
      <c r="AW28" s="754"/>
      <c r="AX28" s="299"/>
      <c r="AY28" s="296"/>
      <c r="AZ28" s="297" t="str">
        <f>BA27 &amp; "-" &amp; BC27</f>
        <v>01.07.2021-31.12.2021</v>
      </c>
      <c r="BA28" s="753"/>
      <c r="BB28" s="754"/>
      <c r="BC28" s="755"/>
      <c r="BD28" s="754"/>
      <c r="BE28" s="299"/>
      <c r="BF28" s="296"/>
      <c r="BG28" s="297" t="str">
        <f>BH27 &amp; "-" &amp; BJ27</f>
        <v>01.01.2022-30.06.2022</v>
      </c>
      <c r="BH28" s="753"/>
      <c r="BI28" s="754"/>
      <c r="BJ28" s="755"/>
      <c r="BK28" s="754"/>
      <c r="BL28" s="299"/>
      <c r="BM28" s="296"/>
      <c r="BN28" s="297" t="str">
        <f>BO27 &amp; "-" &amp; BQ27</f>
        <v>01.07.2022-31.12.2022</v>
      </c>
      <c r="BO28" s="753"/>
      <c r="BP28" s="754"/>
      <c r="BQ28" s="755"/>
      <c r="BR28" s="754"/>
      <c r="BS28" s="299"/>
      <c r="BT28" s="296"/>
      <c r="BU28" s="297" t="str">
        <f>BV27 &amp; "-" &amp; BX27</f>
        <v>01.01.2023-30.06.2023</v>
      </c>
      <c r="BV28" s="753"/>
      <c r="BW28" s="754"/>
      <c r="BX28" s="755"/>
      <c r="BY28" s="754"/>
      <c r="BZ28" s="299"/>
      <c r="CA28" s="296"/>
      <c r="CB28" s="297" t="str">
        <f>CC27 &amp; "-" &amp; CE27</f>
        <v>01.07.2023-31.12.2023</v>
      </c>
      <c r="CC28" s="753"/>
      <c r="CD28" s="754"/>
      <c r="CE28" s="755"/>
      <c r="CF28" s="754"/>
      <c r="CG28" s="282"/>
      <c r="CH28" s="751"/>
      <c r="CL28" s="317"/>
    </row>
    <row r="29" spans="1:98" customFormat="1" ht="15" customHeight="1">
      <c r="A29" s="761"/>
      <c r="B29" s="761"/>
      <c r="C29" s="761"/>
      <c r="D29" s="761"/>
      <c r="E29" s="761"/>
      <c r="F29" s="340"/>
      <c r="G29" s="340"/>
      <c r="H29" s="340"/>
      <c r="I29" s="757"/>
      <c r="J29" s="757"/>
      <c r="K29" s="201"/>
      <c r="L29" s="112"/>
      <c r="M29" s="175" t="s">
        <v>410</v>
      </c>
      <c r="N29" s="197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57"/>
      <c r="AD29" s="157"/>
      <c r="AE29" s="157"/>
      <c r="AF29" s="262"/>
      <c r="AG29" s="198"/>
      <c r="AH29" s="198"/>
      <c r="AI29" s="198"/>
      <c r="AJ29" s="157"/>
      <c r="AK29" s="157"/>
      <c r="AL29" s="157"/>
      <c r="AM29" s="262"/>
      <c r="AN29" s="198"/>
      <c r="AO29" s="198"/>
      <c r="AP29" s="198"/>
      <c r="AQ29" s="157"/>
      <c r="AR29" s="157"/>
      <c r="AS29" s="157"/>
      <c r="AT29" s="262"/>
      <c r="AU29" s="198"/>
      <c r="AV29" s="198"/>
      <c r="AW29" s="198"/>
      <c r="AX29" s="157"/>
      <c r="AY29" s="157"/>
      <c r="AZ29" s="157"/>
      <c r="BA29" s="262"/>
      <c r="BB29" s="198"/>
      <c r="BC29" s="198"/>
      <c r="BD29" s="198"/>
      <c r="BE29" s="157"/>
      <c r="BF29" s="157"/>
      <c r="BG29" s="157"/>
      <c r="BH29" s="262"/>
      <c r="BI29" s="198"/>
      <c r="BJ29" s="198"/>
      <c r="BK29" s="198"/>
      <c r="BL29" s="157"/>
      <c r="BM29" s="157"/>
      <c r="BN29" s="157"/>
      <c r="BO29" s="262"/>
      <c r="BP29" s="198"/>
      <c r="BQ29" s="198"/>
      <c r="BR29" s="198"/>
      <c r="BS29" s="157"/>
      <c r="BT29" s="157"/>
      <c r="BU29" s="157"/>
      <c r="BV29" s="262"/>
      <c r="BW29" s="198"/>
      <c r="BX29" s="198"/>
      <c r="BY29" s="198"/>
      <c r="BZ29" s="157"/>
      <c r="CA29" s="157"/>
      <c r="CB29" s="157"/>
      <c r="CC29" s="262"/>
      <c r="CD29" s="198"/>
      <c r="CE29" s="198"/>
      <c r="CF29" s="198"/>
      <c r="CG29" s="186"/>
      <c r="CH29" s="752"/>
      <c r="CI29" s="307"/>
      <c r="CJ29" s="307"/>
      <c r="CK29" s="307"/>
      <c r="CL29" s="317"/>
      <c r="CM29" s="307"/>
      <c r="CN29" s="298"/>
      <c r="CO29" s="298"/>
      <c r="CP29" s="298"/>
      <c r="CQ29" s="298"/>
      <c r="CR29" s="298"/>
      <c r="CS29" s="298"/>
      <c r="CT29" s="35"/>
    </row>
    <row r="30" spans="1:98" ht="33.75" customHeight="1">
      <c r="A30" s="761"/>
      <c r="B30" s="761"/>
      <c r="C30" s="761"/>
      <c r="D30" s="761"/>
      <c r="E30" s="761">
        <v>3</v>
      </c>
      <c r="F30" s="654"/>
      <c r="G30" s="654"/>
      <c r="H30" s="654"/>
      <c r="I30" s="757"/>
      <c r="J30" s="757" t="s">
        <v>2377</v>
      </c>
      <c r="K30" s="101"/>
      <c r="L30" s="655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58" t="s">
        <v>307</v>
      </c>
      <c r="P30" s="759"/>
      <c r="Q30" s="759"/>
      <c r="R30" s="759"/>
      <c r="S30" s="759"/>
      <c r="T30" s="759"/>
      <c r="U30" s="759"/>
      <c r="V30" s="759"/>
      <c r="W30" s="759"/>
      <c r="X30" s="759"/>
      <c r="Y30" s="759"/>
      <c r="Z30" s="759"/>
      <c r="AA30" s="759"/>
      <c r="AB30" s="759"/>
      <c r="AC30" s="759"/>
      <c r="AD30" s="759"/>
      <c r="AE30" s="759"/>
      <c r="AF30" s="759"/>
      <c r="AG30" s="759"/>
      <c r="AH30" s="759"/>
      <c r="AI30" s="759"/>
      <c r="AJ30" s="759"/>
      <c r="AK30" s="759"/>
      <c r="AL30" s="759"/>
      <c r="AM30" s="759"/>
      <c r="AN30" s="759"/>
      <c r="AO30" s="759"/>
      <c r="AP30" s="759"/>
      <c r="AQ30" s="759"/>
      <c r="AR30" s="759"/>
      <c r="AS30" s="759"/>
      <c r="AT30" s="759"/>
      <c r="AU30" s="759"/>
      <c r="AV30" s="759"/>
      <c r="AW30" s="759"/>
      <c r="AX30" s="759"/>
      <c r="AY30" s="759"/>
      <c r="AZ30" s="759"/>
      <c r="BA30" s="759"/>
      <c r="BB30" s="759"/>
      <c r="BC30" s="759"/>
      <c r="BD30" s="759"/>
      <c r="BE30" s="759"/>
      <c r="BF30" s="759"/>
      <c r="BG30" s="759"/>
      <c r="BH30" s="759"/>
      <c r="BI30" s="759"/>
      <c r="BJ30" s="759"/>
      <c r="BK30" s="759"/>
      <c r="BL30" s="759"/>
      <c r="BM30" s="759"/>
      <c r="BN30" s="759"/>
      <c r="BO30" s="759"/>
      <c r="BP30" s="759"/>
      <c r="BQ30" s="759"/>
      <c r="BR30" s="759"/>
      <c r="BS30" s="759"/>
      <c r="BT30" s="759"/>
      <c r="BU30" s="759"/>
      <c r="BV30" s="759"/>
      <c r="BW30" s="759"/>
      <c r="BX30" s="759"/>
      <c r="BY30" s="759"/>
      <c r="BZ30" s="759"/>
      <c r="CA30" s="759"/>
      <c r="CB30" s="759"/>
      <c r="CC30" s="759"/>
      <c r="CD30" s="759"/>
      <c r="CE30" s="759"/>
      <c r="CF30" s="759"/>
      <c r="CG30" s="760"/>
      <c r="CH30" s="286" t="s">
        <v>510</v>
      </c>
      <c r="CJ30" s="317" t="str">
        <f>strCheckUnique(CK30:CK33)</f>
        <v/>
      </c>
      <c r="CL30" s="317"/>
    </row>
    <row r="31" spans="1:98" ht="66" customHeight="1">
      <c r="A31" s="761"/>
      <c r="B31" s="761"/>
      <c r="C31" s="761"/>
      <c r="D31" s="761"/>
      <c r="E31" s="761"/>
      <c r="F31" s="340">
        <v>1</v>
      </c>
      <c r="G31" s="340"/>
      <c r="H31" s="340"/>
      <c r="I31" s="757"/>
      <c r="J31" s="757"/>
      <c r="K31" s="344"/>
      <c r="L31" s="655" t="str">
        <f>mergeValue(A31) &amp;"."&amp; mergeValue(B31)&amp;"."&amp; mergeValue(C31)&amp;"."&amp; mergeValue(D31)&amp;"."&amp; mergeValue(E31)&amp;"."&amp; mergeValue(F31)</f>
        <v>1.1.1.1.3.1</v>
      </c>
      <c r="M31" s="333" t="s">
        <v>2383</v>
      </c>
      <c r="N31" s="756"/>
      <c r="O31" s="669">
        <v>65.87</v>
      </c>
      <c r="P31" s="192"/>
      <c r="Q31" s="192"/>
      <c r="R31" s="753" t="s">
        <v>1458</v>
      </c>
      <c r="S31" s="754" t="s">
        <v>87</v>
      </c>
      <c r="T31" s="753" t="s">
        <v>2384</v>
      </c>
      <c r="U31" s="754" t="s">
        <v>87</v>
      </c>
      <c r="V31" s="669">
        <v>73.31</v>
      </c>
      <c r="W31" s="192"/>
      <c r="X31" s="192"/>
      <c r="Y31" s="753" t="s">
        <v>2385</v>
      </c>
      <c r="Z31" s="754" t="s">
        <v>87</v>
      </c>
      <c r="AA31" s="753" t="s">
        <v>2386</v>
      </c>
      <c r="AB31" s="754" t="s">
        <v>87</v>
      </c>
      <c r="AC31" s="669">
        <v>73.31</v>
      </c>
      <c r="AD31" s="192"/>
      <c r="AE31" s="192"/>
      <c r="AF31" s="753" t="s">
        <v>2387</v>
      </c>
      <c r="AG31" s="754" t="s">
        <v>87</v>
      </c>
      <c r="AH31" s="753" t="s">
        <v>2388</v>
      </c>
      <c r="AI31" s="754" t="s">
        <v>87</v>
      </c>
      <c r="AJ31" s="669">
        <v>78.05</v>
      </c>
      <c r="AK31" s="192"/>
      <c r="AL31" s="192"/>
      <c r="AM31" s="753" t="s">
        <v>2389</v>
      </c>
      <c r="AN31" s="754" t="s">
        <v>87</v>
      </c>
      <c r="AO31" s="753" t="s">
        <v>2390</v>
      </c>
      <c r="AP31" s="754" t="s">
        <v>87</v>
      </c>
      <c r="AQ31" s="669">
        <v>78.05</v>
      </c>
      <c r="AR31" s="192"/>
      <c r="AS31" s="192"/>
      <c r="AT31" s="753" t="s">
        <v>2391</v>
      </c>
      <c r="AU31" s="754" t="s">
        <v>87</v>
      </c>
      <c r="AV31" s="753" t="s">
        <v>2392</v>
      </c>
      <c r="AW31" s="754" t="s">
        <v>87</v>
      </c>
      <c r="AX31" s="669">
        <v>81.16</v>
      </c>
      <c r="AY31" s="192"/>
      <c r="AZ31" s="192"/>
      <c r="BA31" s="753" t="s">
        <v>2393</v>
      </c>
      <c r="BB31" s="754" t="s">
        <v>87</v>
      </c>
      <c r="BC31" s="753" t="s">
        <v>2394</v>
      </c>
      <c r="BD31" s="754" t="s">
        <v>87</v>
      </c>
      <c r="BE31" s="669">
        <v>81.16</v>
      </c>
      <c r="BF31" s="192"/>
      <c r="BG31" s="192"/>
      <c r="BH31" s="753" t="s">
        <v>2395</v>
      </c>
      <c r="BI31" s="754" t="s">
        <v>87</v>
      </c>
      <c r="BJ31" s="753" t="s">
        <v>2396</v>
      </c>
      <c r="BK31" s="754" t="s">
        <v>87</v>
      </c>
      <c r="BL31" s="669">
        <v>84.96</v>
      </c>
      <c r="BM31" s="192"/>
      <c r="BN31" s="192"/>
      <c r="BO31" s="753" t="s">
        <v>2397</v>
      </c>
      <c r="BP31" s="754" t="s">
        <v>87</v>
      </c>
      <c r="BQ31" s="753" t="s">
        <v>2398</v>
      </c>
      <c r="BR31" s="754" t="s">
        <v>87</v>
      </c>
      <c r="BS31" s="669">
        <v>84.96</v>
      </c>
      <c r="BT31" s="192"/>
      <c r="BU31" s="192"/>
      <c r="BV31" s="753" t="s">
        <v>2399</v>
      </c>
      <c r="BW31" s="754" t="s">
        <v>87</v>
      </c>
      <c r="BX31" s="753" t="s">
        <v>2400</v>
      </c>
      <c r="BY31" s="754" t="s">
        <v>87</v>
      </c>
      <c r="BZ31" s="669">
        <v>89.91</v>
      </c>
      <c r="CA31" s="192"/>
      <c r="CB31" s="192"/>
      <c r="CC31" s="753" t="s">
        <v>2401</v>
      </c>
      <c r="CD31" s="754" t="s">
        <v>87</v>
      </c>
      <c r="CE31" s="753" t="s">
        <v>1459</v>
      </c>
      <c r="CF31" s="754" t="s">
        <v>88</v>
      </c>
      <c r="CG31" s="282"/>
      <c r="CH31" s="750" t="s">
        <v>511</v>
      </c>
      <c r="CI31" s="298" t="str">
        <f>strCheckDate(O32:CG32)</f>
        <v/>
      </c>
      <c r="CK31" s="317" t="str">
        <f>IF(M31="","",M31 )</f>
        <v>Прочие потребители</v>
      </c>
      <c r="CL31" s="317"/>
      <c r="CM31" s="317"/>
      <c r="CN31" s="317"/>
    </row>
    <row r="32" spans="1:98" ht="14.25" hidden="1" customHeight="1">
      <c r="A32" s="761"/>
      <c r="B32" s="761"/>
      <c r="C32" s="761"/>
      <c r="D32" s="761"/>
      <c r="E32" s="761"/>
      <c r="F32" s="340"/>
      <c r="G32" s="340"/>
      <c r="H32" s="340"/>
      <c r="I32" s="757"/>
      <c r="J32" s="757"/>
      <c r="K32" s="344"/>
      <c r="L32" s="171"/>
      <c r="M32" s="205"/>
      <c r="N32" s="756"/>
      <c r="O32" s="299"/>
      <c r="P32" s="296"/>
      <c r="Q32" s="297" t="str">
        <f>R31 &amp; "-" &amp; T31</f>
        <v>01.01.2019-30.06.2019</v>
      </c>
      <c r="R32" s="753"/>
      <c r="S32" s="754"/>
      <c r="T32" s="755"/>
      <c r="U32" s="754"/>
      <c r="V32" s="299"/>
      <c r="W32" s="296"/>
      <c r="X32" s="297" t="str">
        <f>Y31 &amp; "-" &amp; AA31</f>
        <v>01.07.2019-31.12.2019</v>
      </c>
      <c r="Y32" s="753"/>
      <c r="Z32" s="754"/>
      <c r="AA32" s="755"/>
      <c r="AB32" s="754"/>
      <c r="AC32" s="299"/>
      <c r="AD32" s="296"/>
      <c r="AE32" s="297" t="str">
        <f>AF31 &amp; "-" &amp; AH31</f>
        <v>01.01.2020-30.06.2020</v>
      </c>
      <c r="AF32" s="753"/>
      <c r="AG32" s="754"/>
      <c r="AH32" s="755"/>
      <c r="AI32" s="754"/>
      <c r="AJ32" s="299"/>
      <c r="AK32" s="296"/>
      <c r="AL32" s="297" t="str">
        <f>AM31 &amp; "-" &amp; AO31</f>
        <v>01.07.2020-31.12.2020</v>
      </c>
      <c r="AM32" s="753"/>
      <c r="AN32" s="754"/>
      <c r="AO32" s="755"/>
      <c r="AP32" s="754"/>
      <c r="AQ32" s="299"/>
      <c r="AR32" s="296"/>
      <c r="AS32" s="297" t="str">
        <f>AT31 &amp; "-" &amp; AV31</f>
        <v>01.01.2021-30.06.2021</v>
      </c>
      <c r="AT32" s="753"/>
      <c r="AU32" s="754"/>
      <c r="AV32" s="755"/>
      <c r="AW32" s="754"/>
      <c r="AX32" s="299"/>
      <c r="AY32" s="296"/>
      <c r="AZ32" s="297" t="str">
        <f>BA31 &amp; "-" &amp; BC31</f>
        <v>01.07.2021-31.12.2021</v>
      </c>
      <c r="BA32" s="753"/>
      <c r="BB32" s="754"/>
      <c r="BC32" s="755"/>
      <c r="BD32" s="754"/>
      <c r="BE32" s="299"/>
      <c r="BF32" s="296"/>
      <c r="BG32" s="297" t="str">
        <f>BH31 &amp; "-" &amp; BJ31</f>
        <v>01.01.2022-30.06.2022</v>
      </c>
      <c r="BH32" s="753"/>
      <c r="BI32" s="754"/>
      <c r="BJ32" s="755"/>
      <c r="BK32" s="754"/>
      <c r="BL32" s="299"/>
      <c r="BM32" s="296"/>
      <c r="BN32" s="297" t="str">
        <f>BO31 &amp; "-" &amp; BQ31</f>
        <v>01.07.2022-31.12.2022</v>
      </c>
      <c r="BO32" s="753"/>
      <c r="BP32" s="754"/>
      <c r="BQ32" s="755"/>
      <c r="BR32" s="754"/>
      <c r="BS32" s="299"/>
      <c r="BT32" s="296"/>
      <c r="BU32" s="297" t="str">
        <f>BV31 &amp; "-" &amp; BX31</f>
        <v>01.01.2023-30.06.2023</v>
      </c>
      <c r="BV32" s="753"/>
      <c r="BW32" s="754"/>
      <c r="BX32" s="755"/>
      <c r="BY32" s="754"/>
      <c r="BZ32" s="299"/>
      <c r="CA32" s="296"/>
      <c r="CB32" s="297" t="str">
        <f>CC31 &amp; "-" &amp; CE31</f>
        <v>01.07.2023-31.12.2023</v>
      </c>
      <c r="CC32" s="753"/>
      <c r="CD32" s="754"/>
      <c r="CE32" s="755"/>
      <c r="CF32" s="754"/>
      <c r="CG32" s="282"/>
      <c r="CH32" s="751"/>
      <c r="CL32" s="317"/>
    </row>
    <row r="33" spans="1:98" customFormat="1" ht="15" customHeight="1">
      <c r="A33" s="761"/>
      <c r="B33" s="761"/>
      <c r="C33" s="761"/>
      <c r="D33" s="761"/>
      <c r="E33" s="761"/>
      <c r="F33" s="340"/>
      <c r="G33" s="340"/>
      <c r="H33" s="340"/>
      <c r="I33" s="757"/>
      <c r="J33" s="757"/>
      <c r="K33" s="201"/>
      <c r="L33" s="112"/>
      <c r="M33" s="175" t="s">
        <v>410</v>
      </c>
      <c r="N33" s="197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57"/>
      <c r="AD33" s="157"/>
      <c r="AE33" s="157"/>
      <c r="AF33" s="262"/>
      <c r="AG33" s="198"/>
      <c r="AH33" s="198"/>
      <c r="AI33" s="198"/>
      <c r="AJ33" s="157"/>
      <c r="AK33" s="157"/>
      <c r="AL33" s="157"/>
      <c r="AM33" s="262"/>
      <c r="AN33" s="198"/>
      <c r="AO33" s="198"/>
      <c r="AP33" s="198"/>
      <c r="AQ33" s="157"/>
      <c r="AR33" s="157"/>
      <c r="AS33" s="157"/>
      <c r="AT33" s="262"/>
      <c r="AU33" s="198"/>
      <c r="AV33" s="198"/>
      <c r="AW33" s="198"/>
      <c r="AX33" s="157"/>
      <c r="AY33" s="157"/>
      <c r="AZ33" s="157"/>
      <c r="BA33" s="262"/>
      <c r="BB33" s="198"/>
      <c r="BC33" s="198"/>
      <c r="BD33" s="198"/>
      <c r="BE33" s="157"/>
      <c r="BF33" s="157"/>
      <c r="BG33" s="157"/>
      <c r="BH33" s="262"/>
      <c r="BI33" s="198"/>
      <c r="BJ33" s="198"/>
      <c r="BK33" s="198"/>
      <c r="BL33" s="157"/>
      <c r="BM33" s="157"/>
      <c r="BN33" s="157"/>
      <c r="BO33" s="262"/>
      <c r="BP33" s="198"/>
      <c r="BQ33" s="198"/>
      <c r="BR33" s="198"/>
      <c r="BS33" s="157"/>
      <c r="BT33" s="157"/>
      <c r="BU33" s="157"/>
      <c r="BV33" s="262"/>
      <c r="BW33" s="198"/>
      <c r="BX33" s="198"/>
      <c r="BY33" s="198"/>
      <c r="BZ33" s="157"/>
      <c r="CA33" s="157"/>
      <c r="CB33" s="157"/>
      <c r="CC33" s="262"/>
      <c r="CD33" s="198"/>
      <c r="CE33" s="198"/>
      <c r="CF33" s="198"/>
      <c r="CG33" s="186"/>
      <c r="CH33" s="752"/>
      <c r="CI33" s="307"/>
      <c r="CJ33" s="307"/>
      <c r="CK33" s="307"/>
      <c r="CL33" s="317"/>
      <c r="CM33" s="307"/>
      <c r="CN33" s="298"/>
      <c r="CO33" s="298"/>
      <c r="CP33" s="298"/>
      <c r="CQ33" s="298"/>
      <c r="CR33" s="298"/>
      <c r="CS33" s="298"/>
      <c r="CT33" s="35"/>
    </row>
    <row r="34" spans="1:98" customFormat="1" ht="15" customHeight="1">
      <c r="A34" s="761"/>
      <c r="B34" s="761"/>
      <c r="C34" s="761"/>
      <c r="D34" s="761"/>
      <c r="E34" s="340"/>
      <c r="F34" s="342"/>
      <c r="G34" s="342"/>
      <c r="H34" s="342"/>
      <c r="I34" s="757"/>
      <c r="J34" s="85"/>
      <c r="K34" s="201"/>
      <c r="L34" s="112"/>
      <c r="M34" s="164" t="s">
        <v>13</v>
      </c>
      <c r="N34" s="197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57"/>
      <c r="AD34" s="157"/>
      <c r="AE34" s="157"/>
      <c r="AF34" s="262"/>
      <c r="AG34" s="198"/>
      <c r="AH34" s="198"/>
      <c r="AI34" s="197"/>
      <c r="AJ34" s="157"/>
      <c r="AK34" s="157"/>
      <c r="AL34" s="157"/>
      <c r="AM34" s="262"/>
      <c r="AN34" s="198"/>
      <c r="AO34" s="198"/>
      <c r="AP34" s="197"/>
      <c r="AQ34" s="157"/>
      <c r="AR34" s="157"/>
      <c r="AS34" s="157"/>
      <c r="AT34" s="262"/>
      <c r="AU34" s="198"/>
      <c r="AV34" s="198"/>
      <c r="AW34" s="197"/>
      <c r="AX34" s="157"/>
      <c r="AY34" s="157"/>
      <c r="AZ34" s="157"/>
      <c r="BA34" s="262"/>
      <c r="BB34" s="198"/>
      <c r="BC34" s="198"/>
      <c r="BD34" s="197"/>
      <c r="BE34" s="157"/>
      <c r="BF34" s="157"/>
      <c r="BG34" s="157"/>
      <c r="BH34" s="262"/>
      <c r="BI34" s="198"/>
      <c r="BJ34" s="198"/>
      <c r="BK34" s="197"/>
      <c r="BL34" s="157"/>
      <c r="BM34" s="157"/>
      <c r="BN34" s="157"/>
      <c r="BO34" s="262"/>
      <c r="BP34" s="198"/>
      <c r="BQ34" s="198"/>
      <c r="BR34" s="197"/>
      <c r="BS34" s="157"/>
      <c r="BT34" s="157"/>
      <c r="BU34" s="157"/>
      <c r="BV34" s="262"/>
      <c r="BW34" s="198"/>
      <c r="BX34" s="198"/>
      <c r="BY34" s="197"/>
      <c r="BZ34" s="157"/>
      <c r="CA34" s="157"/>
      <c r="CB34" s="157"/>
      <c r="CC34" s="262"/>
      <c r="CD34" s="198"/>
      <c r="CE34" s="198"/>
      <c r="CF34" s="197"/>
      <c r="CG34" s="198"/>
      <c r="CH34" s="186"/>
      <c r="CI34" s="307"/>
      <c r="CJ34" s="307"/>
      <c r="CK34" s="307"/>
      <c r="CL34" s="307"/>
      <c r="CM34" s="307"/>
      <c r="CN34" s="307"/>
      <c r="CO34" s="307"/>
      <c r="CP34" s="307"/>
      <c r="CQ34" s="307"/>
      <c r="CR34" s="307"/>
      <c r="CS34" s="307"/>
    </row>
    <row r="35" spans="1:98" customFormat="1" ht="15" customHeight="1">
      <c r="A35" s="761"/>
      <c r="B35" s="761"/>
      <c r="C35" s="761"/>
      <c r="D35" s="340"/>
      <c r="E35" s="345"/>
      <c r="F35" s="342"/>
      <c r="G35" s="342"/>
      <c r="H35" s="342"/>
      <c r="I35" s="201"/>
      <c r="J35" s="85"/>
      <c r="K35" s="180"/>
      <c r="L35" s="112"/>
      <c r="M35" s="163" t="s">
        <v>411</v>
      </c>
      <c r="N35" s="197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57"/>
      <c r="AD35" s="157"/>
      <c r="AE35" s="157"/>
      <c r="AF35" s="262"/>
      <c r="AG35" s="198"/>
      <c r="AH35" s="198"/>
      <c r="AI35" s="197"/>
      <c r="AJ35" s="157"/>
      <c r="AK35" s="157"/>
      <c r="AL35" s="157"/>
      <c r="AM35" s="262"/>
      <c r="AN35" s="198"/>
      <c r="AO35" s="198"/>
      <c r="AP35" s="197"/>
      <c r="AQ35" s="157"/>
      <c r="AR35" s="157"/>
      <c r="AS35" s="157"/>
      <c r="AT35" s="262"/>
      <c r="AU35" s="198"/>
      <c r="AV35" s="198"/>
      <c r="AW35" s="197"/>
      <c r="AX35" s="157"/>
      <c r="AY35" s="157"/>
      <c r="AZ35" s="157"/>
      <c r="BA35" s="262"/>
      <c r="BB35" s="198"/>
      <c r="BC35" s="198"/>
      <c r="BD35" s="197"/>
      <c r="BE35" s="157"/>
      <c r="BF35" s="157"/>
      <c r="BG35" s="157"/>
      <c r="BH35" s="262"/>
      <c r="BI35" s="198"/>
      <c r="BJ35" s="198"/>
      <c r="BK35" s="197"/>
      <c r="BL35" s="157"/>
      <c r="BM35" s="157"/>
      <c r="BN35" s="157"/>
      <c r="BO35" s="262"/>
      <c r="BP35" s="198"/>
      <c r="BQ35" s="198"/>
      <c r="BR35" s="197"/>
      <c r="BS35" s="157"/>
      <c r="BT35" s="157"/>
      <c r="BU35" s="157"/>
      <c r="BV35" s="262"/>
      <c r="BW35" s="198"/>
      <c r="BX35" s="198"/>
      <c r="BY35" s="197"/>
      <c r="BZ35" s="157"/>
      <c r="CA35" s="157"/>
      <c r="CB35" s="157"/>
      <c r="CC35" s="262"/>
      <c r="CD35" s="198"/>
      <c r="CE35" s="198"/>
      <c r="CF35" s="197"/>
      <c r="CG35" s="198"/>
      <c r="CH35" s="186"/>
      <c r="CI35" s="307"/>
      <c r="CJ35" s="307"/>
      <c r="CK35" s="307"/>
      <c r="CL35" s="307"/>
      <c r="CM35" s="307"/>
      <c r="CN35" s="307"/>
      <c r="CO35" s="307"/>
      <c r="CP35" s="307"/>
      <c r="CQ35" s="307"/>
      <c r="CR35" s="307"/>
      <c r="CS35" s="307"/>
    </row>
    <row r="36" spans="1:98" ht="3" customHeight="1"/>
    <row r="37" spans="1:98" ht="48.95" customHeight="1">
      <c r="M37" s="744" t="s">
        <v>700</v>
      </c>
      <c r="N37" s="744"/>
      <c r="O37" s="744"/>
      <c r="P37" s="744"/>
      <c r="Q37" s="744"/>
      <c r="R37" s="744"/>
      <c r="S37" s="744"/>
      <c r="T37" s="744"/>
      <c r="U37" s="744"/>
      <c r="V37" s="744"/>
      <c r="W37" s="744"/>
      <c r="X37" s="744"/>
      <c r="Y37" s="744"/>
      <c r="Z37" s="744"/>
      <c r="AA37" s="744"/>
      <c r="AB37" s="744"/>
      <c r="AC37" s="744"/>
      <c r="AD37" s="744"/>
      <c r="AE37" s="744"/>
      <c r="AF37" s="744"/>
      <c r="AG37" s="744"/>
      <c r="AH37" s="744"/>
      <c r="AI37" s="744"/>
      <c r="AJ37" s="744"/>
      <c r="AK37" s="744"/>
      <c r="AL37" s="744"/>
      <c r="AM37" s="744"/>
      <c r="AN37" s="744"/>
      <c r="AO37" s="744"/>
      <c r="AP37" s="744"/>
      <c r="AQ37" s="744"/>
      <c r="AR37" s="744"/>
      <c r="AS37" s="744"/>
      <c r="AT37" s="744"/>
      <c r="AU37" s="744"/>
      <c r="AV37" s="744"/>
      <c r="AW37" s="744"/>
      <c r="AX37" s="744"/>
      <c r="AY37" s="744"/>
      <c r="AZ37" s="744"/>
      <c r="BA37" s="744"/>
      <c r="BB37" s="744"/>
      <c r="BC37" s="744"/>
      <c r="BD37" s="744"/>
      <c r="BE37" s="744"/>
      <c r="BF37" s="744"/>
      <c r="BG37" s="744"/>
      <c r="BH37" s="744"/>
      <c r="BI37" s="744"/>
      <c r="BJ37" s="744"/>
      <c r="BK37" s="744"/>
      <c r="BL37" s="744"/>
      <c r="BM37" s="744"/>
      <c r="BN37" s="744"/>
      <c r="BO37" s="744"/>
      <c r="BP37" s="744"/>
      <c r="BQ37" s="744"/>
      <c r="BR37" s="744"/>
      <c r="BS37" s="744"/>
      <c r="BT37" s="744"/>
      <c r="BU37" s="744"/>
      <c r="BV37" s="744"/>
      <c r="BW37" s="744"/>
      <c r="BX37" s="744"/>
      <c r="BY37" s="744"/>
      <c r="BZ37" s="744"/>
      <c r="CA37" s="744"/>
      <c r="CB37" s="744"/>
      <c r="CC37" s="744"/>
      <c r="CD37" s="744"/>
      <c r="CE37" s="744"/>
      <c r="CF37" s="744"/>
      <c r="CG37" s="744"/>
    </row>
  </sheetData>
  <sheetProtection password="FA9C" sheet="1" objects="1" scenarios="1" formatColumns="0" formatRows="0"/>
  <dataConsolidate/>
  <mergeCells count="227">
    <mergeCell ref="CC31:CC32"/>
    <mergeCell ref="CD31:CD32"/>
    <mergeCell ref="CE31:CE32"/>
    <mergeCell ref="CF31:CF32"/>
    <mergeCell ref="CD17:CE17"/>
    <mergeCell ref="CC23:CC24"/>
    <mergeCell ref="CD23:CD24"/>
    <mergeCell ref="CE23:CE24"/>
    <mergeCell ref="CF23:CF24"/>
    <mergeCell ref="BZ12:CF12"/>
    <mergeCell ref="BZ14:CE14"/>
    <mergeCell ref="CF14:CF16"/>
    <mergeCell ref="CA15:CB15"/>
    <mergeCell ref="CC15:CE15"/>
    <mergeCell ref="CD16:CE16"/>
    <mergeCell ref="BV27:BV28"/>
    <mergeCell ref="BW27:BW28"/>
    <mergeCell ref="BX27:BX28"/>
    <mergeCell ref="BY27:BY28"/>
    <mergeCell ref="BS12:BY12"/>
    <mergeCell ref="BS14:BX14"/>
    <mergeCell ref="BY14:BY16"/>
    <mergeCell ref="BT15:BU15"/>
    <mergeCell ref="BV15:BX15"/>
    <mergeCell ref="BW16:BX16"/>
    <mergeCell ref="CC27:CC28"/>
    <mergeCell ref="CD27:CD28"/>
    <mergeCell ref="CE27:CE28"/>
    <mergeCell ref="CF27:CF28"/>
    <mergeCell ref="BV31:BV32"/>
    <mergeCell ref="BW31:BW32"/>
    <mergeCell ref="BX31:BX32"/>
    <mergeCell ref="BY31:BY32"/>
    <mergeCell ref="BW17:BX17"/>
    <mergeCell ref="BV23:BV24"/>
    <mergeCell ref="BW23:BW24"/>
    <mergeCell ref="BX23:BX24"/>
    <mergeCell ref="BY23:BY24"/>
    <mergeCell ref="BO31:BO32"/>
    <mergeCell ref="BP31:BP32"/>
    <mergeCell ref="BQ31:BQ32"/>
    <mergeCell ref="BR31:BR32"/>
    <mergeCell ref="BP17:BQ17"/>
    <mergeCell ref="BO23:BO24"/>
    <mergeCell ref="BP23:BP24"/>
    <mergeCell ref="BQ23:BQ24"/>
    <mergeCell ref="BR23:BR24"/>
    <mergeCell ref="BL12:BR12"/>
    <mergeCell ref="BL14:BQ14"/>
    <mergeCell ref="BR14:BR16"/>
    <mergeCell ref="BM15:BN15"/>
    <mergeCell ref="BO15:BQ15"/>
    <mergeCell ref="BP16:BQ16"/>
    <mergeCell ref="BH27:BH28"/>
    <mergeCell ref="BI27:BI28"/>
    <mergeCell ref="BJ27:BJ28"/>
    <mergeCell ref="BK27:BK28"/>
    <mergeCell ref="BE12:BK12"/>
    <mergeCell ref="BE14:BJ14"/>
    <mergeCell ref="BK14:BK16"/>
    <mergeCell ref="BF15:BG15"/>
    <mergeCell ref="BH15:BJ15"/>
    <mergeCell ref="BI16:BJ16"/>
    <mergeCell ref="BO27:BO28"/>
    <mergeCell ref="BP27:BP28"/>
    <mergeCell ref="BQ27:BQ28"/>
    <mergeCell ref="BR27:BR28"/>
    <mergeCell ref="BH31:BH32"/>
    <mergeCell ref="BI31:BI32"/>
    <mergeCell ref="BJ31:BJ32"/>
    <mergeCell ref="BK31:BK32"/>
    <mergeCell ref="BI17:BJ17"/>
    <mergeCell ref="BH23:BH24"/>
    <mergeCell ref="BI23:BI24"/>
    <mergeCell ref="BJ23:BJ24"/>
    <mergeCell ref="BK23:BK24"/>
    <mergeCell ref="BC27:BC28"/>
    <mergeCell ref="BD27:BD28"/>
    <mergeCell ref="BA31:BA32"/>
    <mergeCell ref="BB31:BB32"/>
    <mergeCell ref="BC31:BC32"/>
    <mergeCell ref="BD31:BD32"/>
    <mergeCell ref="BB17:BC17"/>
    <mergeCell ref="BA23:BA24"/>
    <mergeCell ref="BB23:BB24"/>
    <mergeCell ref="BC23:BC24"/>
    <mergeCell ref="BD23:BD24"/>
    <mergeCell ref="AW31:AW32"/>
    <mergeCell ref="AU17:AV17"/>
    <mergeCell ref="AT23:AT24"/>
    <mergeCell ref="AU23:AU24"/>
    <mergeCell ref="AV23:AV24"/>
    <mergeCell ref="AW23:AW24"/>
    <mergeCell ref="AX12:BD12"/>
    <mergeCell ref="AX14:BC14"/>
    <mergeCell ref="BD14:BD16"/>
    <mergeCell ref="AY15:AZ15"/>
    <mergeCell ref="BA15:BC15"/>
    <mergeCell ref="BB16:BC16"/>
    <mergeCell ref="AT27:AT28"/>
    <mergeCell ref="AU27:AU28"/>
    <mergeCell ref="AV27:AV28"/>
    <mergeCell ref="AW27:AW28"/>
    <mergeCell ref="AQ12:AW12"/>
    <mergeCell ref="AQ14:AV14"/>
    <mergeCell ref="AW14:AW16"/>
    <mergeCell ref="AR15:AS15"/>
    <mergeCell ref="AT15:AV15"/>
    <mergeCell ref="AU16:AV16"/>
    <mergeCell ref="BA27:BA28"/>
    <mergeCell ref="BB27:BB28"/>
    <mergeCell ref="AJ12:AP12"/>
    <mergeCell ref="AJ14:AO14"/>
    <mergeCell ref="AP14:AP16"/>
    <mergeCell ref="AK15:AL15"/>
    <mergeCell ref="AM15:AO15"/>
    <mergeCell ref="AN16:AO16"/>
    <mergeCell ref="AN17:AO17"/>
    <mergeCell ref="AM23:AM24"/>
    <mergeCell ref="AN23:AN24"/>
    <mergeCell ref="AO23:AO24"/>
    <mergeCell ref="AP23:AP24"/>
    <mergeCell ref="CH13:CH16"/>
    <mergeCell ref="O22:CG22"/>
    <mergeCell ref="O21:CG21"/>
    <mergeCell ref="L14:L16"/>
    <mergeCell ref="M14:M16"/>
    <mergeCell ref="V14:AA14"/>
    <mergeCell ref="AB14:AB16"/>
    <mergeCell ref="W15:X15"/>
    <mergeCell ref="Y15:AA15"/>
    <mergeCell ref="O8:CG8"/>
    <mergeCell ref="O9:CG9"/>
    <mergeCell ref="L5:U5"/>
    <mergeCell ref="L11:M11"/>
    <mergeCell ref="O10:CG10"/>
    <mergeCell ref="O7:CG7"/>
    <mergeCell ref="O12:U12"/>
    <mergeCell ref="S16:T16"/>
    <mergeCell ref="O19:CG19"/>
    <mergeCell ref="O18:CG18"/>
    <mergeCell ref="S17:T17"/>
    <mergeCell ref="U14:U16"/>
    <mergeCell ref="V12:AB12"/>
    <mergeCell ref="Z16:AA16"/>
    <mergeCell ref="Z17:AA17"/>
    <mergeCell ref="AC12:AI12"/>
    <mergeCell ref="AC14:AH14"/>
    <mergeCell ref="AI14:AI16"/>
    <mergeCell ref="AD15:AE15"/>
    <mergeCell ref="AF15:AH15"/>
    <mergeCell ref="AG16:AH16"/>
    <mergeCell ref="AG17:AH17"/>
    <mergeCell ref="CG14:CG16"/>
    <mergeCell ref="L13:CG13"/>
    <mergeCell ref="A18:A35"/>
    <mergeCell ref="B19:B35"/>
    <mergeCell ref="C20:C35"/>
    <mergeCell ref="D21:D34"/>
    <mergeCell ref="I21:I34"/>
    <mergeCell ref="E22:E25"/>
    <mergeCell ref="E26:E29"/>
    <mergeCell ref="J22:J25"/>
    <mergeCell ref="P15:Q15"/>
    <mergeCell ref="O20:CG20"/>
    <mergeCell ref="E30:E33"/>
    <mergeCell ref="Y27:Y28"/>
    <mergeCell ref="Z27:Z28"/>
    <mergeCell ref="AA27:AA28"/>
    <mergeCell ref="AB27:AB28"/>
    <mergeCell ref="N14:N16"/>
    <mergeCell ref="R23:R24"/>
    <mergeCell ref="R15:T15"/>
    <mergeCell ref="O14:T14"/>
    <mergeCell ref="AF23:AF24"/>
    <mergeCell ref="AG23:AG24"/>
    <mergeCell ref="AH23:AH24"/>
    <mergeCell ref="AI23:AI24"/>
    <mergeCell ref="AF27:AF28"/>
    <mergeCell ref="J26:J29"/>
    <mergeCell ref="O26:CG26"/>
    <mergeCell ref="N27:N28"/>
    <mergeCell ref="R27:R28"/>
    <mergeCell ref="S27:S28"/>
    <mergeCell ref="T27:T28"/>
    <mergeCell ref="U27:U28"/>
    <mergeCell ref="Y23:Y24"/>
    <mergeCell ref="J30:J33"/>
    <mergeCell ref="O30:CG30"/>
    <mergeCell ref="N31:N32"/>
    <mergeCell ref="R31:R32"/>
    <mergeCell ref="S31:S32"/>
    <mergeCell ref="T31:T32"/>
    <mergeCell ref="U31:U32"/>
    <mergeCell ref="AG27:AG28"/>
    <mergeCell ref="AH27:AH28"/>
    <mergeCell ref="AI27:AI28"/>
    <mergeCell ref="Z23:Z24"/>
    <mergeCell ref="AA23:AA24"/>
    <mergeCell ref="AB23:AB24"/>
    <mergeCell ref="AP27:AP28"/>
    <mergeCell ref="AM31:AM32"/>
    <mergeCell ref="AN31:AN32"/>
    <mergeCell ref="CH31:CH33"/>
    <mergeCell ref="Y31:Y32"/>
    <mergeCell ref="Z31:Z32"/>
    <mergeCell ref="AA31:AA32"/>
    <mergeCell ref="AB31:AB32"/>
    <mergeCell ref="AF31:AF32"/>
    <mergeCell ref="AG31:AG32"/>
    <mergeCell ref="M37:CG37"/>
    <mergeCell ref="S23:S24"/>
    <mergeCell ref="U23:U24"/>
    <mergeCell ref="N23:N24"/>
    <mergeCell ref="T23:T24"/>
    <mergeCell ref="CH23:CH25"/>
    <mergeCell ref="CH27:CH29"/>
    <mergeCell ref="AO31:AO32"/>
    <mergeCell ref="AP31:AP32"/>
    <mergeCell ref="AH31:AH32"/>
    <mergeCell ref="AI31:AI32"/>
    <mergeCell ref="AM27:AM28"/>
    <mergeCell ref="AN27:AN28"/>
    <mergeCell ref="AO27:AO28"/>
    <mergeCell ref="AT31:AT32"/>
    <mergeCell ref="AU31:AU32"/>
    <mergeCell ref="AV31:AV32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CH6:CH10 O21:CG21">
      <formula1>900</formula1>
    </dataValidation>
    <dataValidation allowBlank="1" promptTitle="checkPeriodRange" sqref="Q24 Q28 Q32 X32 X28 X24 AE32 AE24 AE28 AL28 AL24 AL32 AS32 AS28 AS24 AZ32 AZ24 AZ28 BG28 BG24 BG32 BN32 BN28 BN24 BU32 BU24 BU28 CB28 CB24 CB32"/>
    <dataValidation type="list" allowBlank="1" showInputMessage="1" showErrorMessage="1" errorTitle="Ошибка" error="Выберите значение из списка" sqref="O22 O26 O30 V22 V26 V30 AC22 AC26 AC30 AJ22 AJ26 AJ30 AQ22 AQ26 AQ30 AX22 AX26 AX30 BE22 BE26 BE30 BL22 BL26 BL30 BS22 BS26 BS30 BZ22 BZ26 BZ30">
      <formula1>kind_of_cons</formula1>
    </dataValidation>
    <dataValidation allowBlank="1" sqref="S25 S29 S33:S35 Z25 Z29 Z33:Z35 AG25 AG29 AG33:AG35 AN25 AN29 AN33:AN35 AU25 AU29 AU33:AU35 BB25 BB29 BB33:BB35 BI25 BI29 BI33:BI35 BP25 BP29 BP33:BP35 BW25 BW29 BW33:BW35 CD25 CD29 CD33:CD35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R31 T31:T32 Y27 AA27:AA28 Y31 AA31:AA32 Y23 AA23:AA24 AF31 AH31:AH32 AF23 AH23:AH24 AF27 AH27:AH28 AM23 AO23:AO24 AM27 AO27:AO28 AM31 AO31:AO32 AT27 AV27:AV28 AT31 AV31:AV32 AT23 AV23:AV24 BA31 BC31:BC32 BA23 BC23:BC24 BA27 BC27:BC28 BH23 BJ23:BJ24 BH27 BJ27:BJ28 BH31 BJ31:BJ32 BO27 BQ27:BQ28 BO31 BQ31:BQ32 BO23 BQ23:BQ24 BV31 BX31:BX32 BV23 BX23:BX24 BV27 BX27:BX28 CC23 CE23:CE24 CC27 CE27:CE28 CC31 CE31:CE32"/>
    <dataValidation allowBlank="1" showInputMessage="1" showErrorMessage="1" prompt="Для выбора выполните двойной щелчок левой клавиши мыши по соответствующей ячейке." sqref="S23:S24 U27:U28 S27:S28 U31:U32 S31:S32 U23:U24 AB31:AB32 Z27:Z28 AB23:AB24 Z31:Z32 Z23:Z24 AB27:AB28 AI23:AI24 AG31:AG32 AG23:AG24 AI27:AI28 AG27:AG28 AI31:AI32 AN23:AN24 AP27:AP28 AP31:AP32 AN27:AN28 AN31:AN32 AP23:AP24 AW31:AW32 AU27:AU28 AW23:AW24 AU31:AU32 AU23:AU24 AW27:AW28 BD23:BD24 BB31:BB32 BB23:BB24 BD27:BD28 BB27:BB28 BD31:BD32 BI23:BI24 BK27:BK28 BK31:BK32 BI27:BI28 BI31:BI32 BK23:BK24 BR31:BR32 BP27:BP28 BR23:BR24 BP31:BP32 BP23:BP24 BR27:BR28 BY23:BY24 BW31:BW32 BW23:BW24 BY27:BY28 BW27:BW28 BY31:BY32 CD23:CD24 CF23:CF24 CF27:CF28 CD27:CD28 CF31:CF32 CD31:CD32"/>
    <dataValidation type="decimal" allowBlank="1" showErrorMessage="1" errorTitle="Ошибка" error="Допускается ввод только действительных чисел!" sqref="O23 O27 O31 V27 V31 V23 AC31 AC23 AC27 AJ23 AJ27 AJ31 AQ27 AQ31 AQ23 AX31 AX23 AX27 BE23 BE27 BE31 BL27 BL31 BL23 BS31 BS23 BS27 BZ23 BZ27 BZ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05_2">
    <tabColor theme="0" tint="-0.249977111117893"/>
  </sheetPr>
  <dimension ref="A1:T19"/>
  <sheetViews>
    <sheetView showGridLines="0" topLeftCell="E1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45" t="s">
        <v>527</v>
      </c>
      <c r="G2" s="746"/>
      <c r="H2" s="747"/>
      <c r="I2" s="598"/>
    </row>
    <row r="3" spans="1:20" ht="3" customHeight="1"/>
    <row r="4" spans="1:20" s="255" customFormat="1" ht="11.25">
      <c r="A4" s="319"/>
      <c r="B4" s="319"/>
      <c r="C4" s="319"/>
      <c r="D4" s="319"/>
      <c r="F4" s="709" t="s">
        <v>480</v>
      </c>
      <c r="G4" s="709"/>
      <c r="H4" s="70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7" t="s">
        <v>95</v>
      </c>
      <c r="G5" s="476" t="s">
        <v>483</v>
      </c>
      <c r="H5" s="456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8" t="s">
        <v>96</v>
      </c>
      <c r="G6" s="460">
        <v>2</v>
      </c>
      <c r="H6" s="461">
        <v>3</v>
      </c>
      <c r="I6" s="459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2">
        <v>1</v>
      </c>
      <c r="G7" s="559" t="s">
        <v>528</v>
      </c>
      <c r="H7" s="455" t="str">
        <f>IF(dateCh="","",dateCh)</f>
        <v>19.12.2018</v>
      </c>
      <c r="I7" s="286" t="s">
        <v>529</v>
      </c>
      <c r="J7" s="471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472" t="str">
        <f>"2." &amp;mergeValue(A8)</f>
        <v>2.1</v>
      </c>
      <c r="G8" s="559" t="s">
        <v>530</v>
      </c>
      <c r="H8" s="455"/>
      <c r="I8" s="286" t="s">
        <v>629</v>
      </c>
      <c r="J8" s="471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472" t="str">
        <f>"3." &amp;mergeValue(A9)</f>
        <v>3.1</v>
      </c>
      <c r="G9" s="559" t="s">
        <v>531</v>
      </c>
      <c r="H9" s="455"/>
      <c r="I9" s="286" t="s">
        <v>627</v>
      </c>
      <c r="J9" s="471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472" t="str">
        <f>"4."&amp;mergeValue(A10)</f>
        <v>4.1</v>
      </c>
      <c r="G10" s="559" t="s">
        <v>532</v>
      </c>
      <c r="H10" s="456" t="s">
        <v>484</v>
      </c>
      <c r="I10" s="286"/>
      <c r="J10" s="471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483"/>
      <c r="D11" s="483"/>
      <c r="F11" s="472" t="str">
        <f>"4."&amp;mergeValue(A11) &amp;"."&amp;mergeValue(B11)</f>
        <v>4.1.1</v>
      </c>
      <c r="G11" s="462" t="s">
        <v>631</v>
      </c>
      <c r="H11" s="455" t="str">
        <f>IF(region_name="","",region_name)</f>
        <v>Нижегородская область</v>
      </c>
      <c r="I11" s="286" t="s">
        <v>535</v>
      </c>
      <c r="J11" s="471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483"/>
      <c r="F12" s="472" t="str">
        <f>"4."&amp;mergeValue(A12) &amp;"."&amp;mergeValue(B12)&amp;"."&amp;mergeValue(C12)</f>
        <v>4.1.1.1</v>
      </c>
      <c r="G12" s="480" t="s">
        <v>533</v>
      </c>
      <c r="H12" s="455"/>
      <c r="I12" s="286" t="s">
        <v>536</v>
      </c>
      <c r="J12" s="471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9"/>
      <c r="B13" s="749"/>
      <c r="C13" s="749"/>
      <c r="D13" s="483">
        <v>1</v>
      </c>
      <c r="F13" s="472" t="str">
        <f>"4."&amp;mergeValue(A13) &amp;"."&amp;mergeValue(B13)&amp;"."&amp;mergeValue(C13)&amp;"."&amp;mergeValue(D13)</f>
        <v>4.1.1.1.1</v>
      </c>
      <c r="G13" s="562" t="s">
        <v>534</v>
      </c>
      <c r="H13" s="455"/>
      <c r="I13" s="771" t="s">
        <v>630</v>
      </c>
      <c r="J13" s="471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9"/>
      <c r="B14" s="749"/>
      <c r="C14" s="749"/>
      <c r="D14" s="483"/>
      <c r="F14" s="477"/>
      <c r="G14" s="163" t="s">
        <v>4</v>
      </c>
      <c r="H14" s="482"/>
      <c r="I14" s="771"/>
      <c r="J14" s="471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9"/>
      <c r="B15" s="749"/>
      <c r="C15" s="483"/>
      <c r="D15" s="483"/>
      <c r="F15" s="563"/>
      <c r="G15" s="278" t="s">
        <v>428</v>
      </c>
      <c r="H15" s="564"/>
      <c r="I15" s="565"/>
      <c r="J15" s="471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9"/>
      <c r="B16" s="319"/>
      <c r="C16" s="319"/>
      <c r="D16" s="319"/>
      <c r="F16" s="477"/>
      <c r="G16" s="177" t="s">
        <v>542</v>
      </c>
      <c r="H16" s="478"/>
      <c r="I16" s="479"/>
      <c r="J16" s="471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7"/>
      <c r="G17" s="210" t="s">
        <v>541</v>
      </c>
      <c r="H17" s="478"/>
      <c r="I17" s="479"/>
      <c r="J17" s="471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4" customFormat="1" ht="3" customHeight="1">
      <c r="A18" s="466"/>
      <c r="B18" s="466"/>
      <c r="C18" s="466"/>
      <c r="D18" s="466"/>
      <c r="F18" s="484"/>
      <c r="G18" s="485"/>
      <c r="H18" s="486"/>
      <c r="I18" s="487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</row>
    <row r="19" spans="1:20" s="464" customFormat="1" ht="15" customHeight="1">
      <c r="A19" s="466"/>
      <c r="B19" s="466"/>
      <c r="C19" s="466"/>
      <c r="D19" s="466"/>
      <c r="F19" s="463"/>
      <c r="G19" s="744" t="s">
        <v>632</v>
      </c>
      <c r="H19" s="744"/>
      <c r="I19" s="343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553</vt:i4>
      </vt:variant>
    </vt:vector>
  </HeadingPairs>
  <TitlesOfParts>
    <vt:vector size="563" baseType="lpstr">
      <vt:lpstr>Инструкция</vt:lpstr>
      <vt:lpstr>Титульный</vt:lpstr>
      <vt:lpstr>Территории</vt:lpstr>
      <vt:lpstr>Перечень тарифов</vt:lpstr>
      <vt:lpstr>Форма 1.0.1 | Т-ВО</vt:lpstr>
      <vt:lpstr>Форма 3.2 | Т-ВО</vt:lpstr>
      <vt:lpstr>Форма 1.0.1 | Форма 3.9</vt:lpstr>
      <vt:lpstr>Форма 3.9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cp:lastModifiedBy>john</cp:lastModifiedBy>
  <cp:lastPrinted>2013-08-29T08:11:20Z</cp:lastPrinted>
  <dcterms:created xsi:type="dcterms:W3CDTF">2004-05-21T07:18:45Z</dcterms:created>
  <dcterms:modified xsi:type="dcterms:W3CDTF">2018-12-27T06:20:15Z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